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ntsvr2\tntdata2\Středočeský kraj\StředočeskÝ Fondu životního prostředí a zemědělství 2020\Koryta\VŘ\"/>
    </mc:Choice>
  </mc:AlternateContent>
  <bookViews>
    <workbookView xWindow="870" yWindow="435" windowWidth="21660" windowHeight="11580" tabRatio="853" activeTab="1"/>
  </bookViews>
  <sheets>
    <sheet name="HSV vodovodní řad Sovenice" sheetId="1" r:id="rId1"/>
    <sheet name="Vod. řad HSV, položky" sheetId="2" r:id="rId2"/>
  </sheets>
  <definedNames>
    <definedName name="_xlnm.Print_Titles" localSheetId="0">'HSV vodovodní řad Sovenice'!$1:$8</definedName>
    <definedName name="_xlnm.Print_Titles" localSheetId="1">'Vod. řad HSV, položky'!$1:$8</definedName>
    <definedName name="_xlnm.Print_Area" localSheetId="0">'HSV vodovodní řad Sovenice'!$A$1:$E$16</definedName>
    <definedName name="_xlnm.Print_Area" localSheetId="1">'Vod. řad HSV, položky'!$A$1:$I$99</definedName>
  </definedNames>
  <calcPr calcId="152511"/>
</workbook>
</file>

<file path=xl/calcChain.xml><?xml version="1.0" encoding="utf-8"?>
<calcChain xmlns="http://schemas.openxmlformats.org/spreadsheetml/2006/main">
  <c r="C21" i="1" l="1"/>
  <c r="G95" i="2"/>
  <c r="G89" i="2"/>
  <c r="G88" i="2"/>
  <c r="G86" i="2"/>
  <c r="G85" i="2"/>
  <c r="G73" i="2"/>
  <c r="G72" i="2"/>
  <c r="G71" i="2"/>
  <c r="G56" i="2"/>
  <c r="G55" i="2"/>
  <c r="G54" i="2"/>
  <c r="G53" i="2"/>
  <c r="G52" i="2"/>
  <c r="G51" i="2"/>
  <c r="G34" i="2"/>
  <c r="G30" i="2"/>
  <c r="G25" i="2"/>
  <c r="G24" i="2"/>
  <c r="G23" i="2"/>
  <c r="G21" i="2"/>
  <c r="G20" i="2"/>
  <c r="G79" i="2"/>
  <c r="G80" i="2"/>
  <c r="G98" i="2"/>
  <c r="G97" i="2"/>
  <c r="G96" i="2"/>
  <c r="G94" i="2"/>
  <c r="G93" i="2"/>
  <c r="G92" i="2"/>
  <c r="G91" i="2"/>
  <c r="G90" i="2"/>
  <c r="G87" i="2"/>
  <c r="G69" i="2"/>
  <c r="G68" i="2"/>
  <c r="G67" i="2"/>
  <c r="G66" i="2"/>
  <c r="G50" i="2"/>
  <c r="G49" i="2"/>
  <c r="G65" i="2"/>
  <c r="G64" i="2"/>
  <c r="G63" i="2"/>
  <c r="G62" i="2"/>
  <c r="G61" i="2"/>
  <c r="G60" i="2"/>
  <c r="G59" i="2"/>
  <c r="G43" i="2"/>
  <c r="G42" i="2"/>
  <c r="G38" i="2"/>
  <c r="G37" i="2"/>
  <c r="G33" i="2"/>
  <c r="G32" i="2"/>
  <c r="G31" i="2"/>
  <c r="G16" i="2"/>
  <c r="G27" i="2"/>
  <c r="G26" i="2"/>
  <c r="G22" i="2"/>
  <c r="G19" i="2"/>
  <c r="G18" i="2"/>
  <c r="G17" i="2"/>
  <c r="G14" i="2"/>
  <c r="G12" i="2"/>
  <c r="G11" i="2"/>
  <c r="G84" i="2" l="1"/>
  <c r="G83" i="2"/>
  <c r="G36" i="2"/>
  <c r="G35" i="2"/>
  <c r="G39" i="2"/>
  <c r="G13" i="2"/>
  <c r="G82" i="2"/>
  <c r="G81" i="2"/>
  <c r="G78" i="2"/>
  <c r="G77" i="2"/>
  <c r="G76" i="2"/>
  <c r="G46" i="2"/>
  <c r="G45" i="2"/>
  <c r="G44" i="2"/>
  <c r="G41" i="2"/>
  <c r="G15" i="2"/>
  <c r="G40" i="2"/>
  <c r="G29" i="2"/>
  <c r="G48" i="2"/>
  <c r="G57" i="2"/>
  <c r="G58" i="2"/>
  <c r="G74" i="2"/>
  <c r="G75" i="2" l="1"/>
  <c r="G10" i="2"/>
  <c r="G28" i="2"/>
  <c r="G47" i="2"/>
  <c r="C12" i="1" l="1"/>
  <c r="G9" i="2"/>
  <c r="C10" i="1"/>
  <c r="C13" i="1"/>
  <c r="C11" i="1"/>
  <c r="C9" i="1" l="1"/>
  <c r="C16" i="1" l="1"/>
  <c r="C15" i="1"/>
</calcChain>
</file>

<file path=xl/sharedStrings.xml><?xml version="1.0" encoding="utf-8"?>
<sst xmlns="http://schemas.openxmlformats.org/spreadsheetml/2006/main" count="290" uniqueCount="192">
  <si>
    <t>Kód položky</t>
  </si>
  <si>
    <t>Popis</t>
  </si>
  <si>
    <t>Cena celkem</t>
  </si>
  <si>
    <t>Hmotnost celkem</t>
  </si>
  <si>
    <t>Hmotnost sutě celkem</t>
  </si>
  <si>
    <t>1</t>
  </si>
  <si>
    <t>2</t>
  </si>
  <si>
    <t>3</t>
  </si>
  <si>
    <t>4</t>
  </si>
  <si>
    <t>5</t>
  </si>
  <si>
    <t>Zemní práce</t>
  </si>
  <si>
    <t>Komunikace</t>
  </si>
  <si>
    <t>8</t>
  </si>
  <si>
    <t>Trubní vedení</t>
  </si>
  <si>
    <t>9</t>
  </si>
  <si>
    <t>P.Č.</t>
  </si>
  <si>
    <t>MJ</t>
  </si>
  <si>
    <t>Množství celkem</t>
  </si>
  <si>
    <t>Cena jednotková</t>
  </si>
  <si>
    <t>6</t>
  </si>
  <si>
    <t>7</t>
  </si>
  <si>
    <t>m2</t>
  </si>
  <si>
    <t>m</t>
  </si>
  <si>
    <t>m3</t>
  </si>
  <si>
    <t>t</t>
  </si>
  <si>
    <t>822-1 Komunikace</t>
  </si>
  <si>
    <t>800-1 Zemní práce</t>
  </si>
  <si>
    <t>Trubní vedení-specifikace (dodávka)</t>
  </si>
  <si>
    <t>Trubní vedení, specifikace</t>
  </si>
  <si>
    <t>ks</t>
  </si>
  <si>
    <t xml:space="preserve">Část:  HSV </t>
  </si>
  <si>
    <t>Vodovodní řad</t>
  </si>
  <si>
    <t>Část:   HSV</t>
  </si>
  <si>
    <t>11370-7112</t>
  </si>
  <si>
    <t>11370-7122</t>
  </si>
  <si>
    <t>11370-7142</t>
  </si>
  <si>
    <t>91973-5112</t>
  </si>
  <si>
    <t>99722-1111</t>
  </si>
  <si>
    <t>99722-1845</t>
  </si>
  <si>
    <t>Skládkovné za uložení vybouraných hmot z vozovky</t>
  </si>
  <si>
    <t>93890-8411</t>
  </si>
  <si>
    <t>93890-9311</t>
  </si>
  <si>
    <t>17120-1201</t>
  </si>
  <si>
    <t>11900-1411</t>
  </si>
  <si>
    <t>11900-1421</t>
  </si>
  <si>
    <t>13220-1201</t>
  </si>
  <si>
    <t>13220-1209</t>
  </si>
  <si>
    <t>Příplatek za lepivost v hor.č.3</t>
  </si>
  <si>
    <t>13330-1101</t>
  </si>
  <si>
    <t>Hloubení zapažených i nezapažených šachet, ruční v hor. č.4 v místě napojení</t>
  </si>
  <si>
    <t>15110-1101</t>
  </si>
  <si>
    <t>15110-1111</t>
  </si>
  <si>
    <t>Odstranění pažení</t>
  </si>
  <si>
    <t>16110-1101</t>
  </si>
  <si>
    <t>Svislé přemístění výkopku z hor.1-4 výkopů do 2,5m</t>
  </si>
  <si>
    <t>16270-1105</t>
  </si>
  <si>
    <t>Uložení výkopku na skládku</t>
  </si>
  <si>
    <t>17120-1211</t>
  </si>
  <si>
    <t>Poplatek za skládku výkopku, uložení</t>
  </si>
  <si>
    <t>17410-1101</t>
  </si>
  <si>
    <t>45154-2111</t>
  </si>
  <si>
    <t>85724-1131</t>
  </si>
  <si>
    <t>soub.</t>
  </si>
  <si>
    <t>ks.</t>
  </si>
  <si>
    <t>Podkladní a zajišťovací konstrukce z betonu prostého C12/15 (bloky pro potrubí)</t>
  </si>
  <si>
    <t>45235-3141</t>
  </si>
  <si>
    <t>45211-3101</t>
  </si>
  <si>
    <t>89224-1111</t>
  </si>
  <si>
    <t>Tlaková zkouška potrubí vodou do DN 90mm</t>
  </si>
  <si>
    <t>89227-3122</t>
  </si>
  <si>
    <t>89237-2111</t>
  </si>
  <si>
    <t>89971-3111</t>
  </si>
  <si>
    <t>89972-1111</t>
  </si>
  <si>
    <t>Koleno LT PPL, prodloužené patkové</t>
  </si>
  <si>
    <t>Vodič signalizační, měděný v dvojnásobné délce, průřez 4,0mm2</t>
  </si>
  <si>
    <t>Signalizační fólie VF, bílá š-300mm</t>
  </si>
  <si>
    <t>Čištění vozovek z živičného povrchu ruční, zametání, sběr nánosu</t>
  </si>
  <si>
    <t>Lože pod potrubí, drobné objekty z kamen. těženého 0-4mm (155x0,45x1,1=76,80m3)</t>
  </si>
  <si>
    <t>Orientační tabulky na vodovodu (na sloupku), kpl. dodávka i s uložením a zemními pracemi</t>
  </si>
  <si>
    <t>Bez DPH</t>
  </si>
  <si>
    <t xml:space="preserve">Vodovodní řad </t>
  </si>
  <si>
    <t>Stavba:   Koryta - přeložka vodovodu u kapličky</t>
  </si>
  <si>
    <t>Objekt:   Vodovodní řad, přípojky</t>
  </si>
  <si>
    <t>Objednatel:   Obec Koryta</t>
  </si>
  <si>
    <t>Naříznutí stávajícího krytu vozovky z povrchu živičného a asfaltoštěrkového v tl. do 100mm</t>
  </si>
  <si>
    <t>Odstranění konstrukce vozovky z kameniva těženého tl.200 mm (t 0,24x73,6=17,66t) 1,15x64=73,6m2</t>
  </si>
  <si>
    <t>Odstranění konstrukce vozovky z kameniva těž. drceného  tl.150 mm (t 0,235x73,6=17,30t)</t>
  </si>
  <si>
    <t>Odstranění konstrukce vozovky z  živice, asfaltoštěrk. Povrchu tl.100 mm (t 0,181x73,6=13,3t)</t>
  </si>
  <si>
    <t>Dočasné přemístění hmot ze ztíženého prostoru výkopu, komunikace mezi domy do vzdálenosti 50m</t>
  </si>
  <si>
    <t>Uložení vybouraných hmot na skládku (48,26t x 0,82=39,57m3)</t>
  </si>
  <si>
    <t>162 70-1105</t>
  </si>
  <si>
    <t>Přesun hmot pro komunikace s krytem z kameniva, živice, asfaltšt. , odvoz na skládku do 10000m</t>
  </si>
  <si>
    <t>56465-1111</t>
  </si>
  <si>
    <t>Oprava vozovky v ploše z kameniva hrubého 63-125mm v tl. do 150mm</t>
  </si>
  <si>
    <t>Oprava vozovky v ploše z kameniva drceného hr. 32-63mm v tl. do 10mm</t>
  </si>
  <si>
    <t>56473-1111</t>
  </si>
  <si>
    <t>56483-1111</t>
  </si>
  <si>
    <t>Oprava vozovky v ploše, podkladu ze štěrkodrtě v tl. do 100mm</t>
  </si>
  <si>
    <t>56512-5111</t>
  </si>
  <si>
    <t>Oprava vozovky v ploše, podkladu živicí hrubozrnou OKH v tl. do 50mm</t>
  </si>
  <si>
    <t>56513-5111</t>
  </si>
  <si>
    <t>Oprava vozovky v ploše, podkladu živicí střednězrnou OKS v tl. do 50mm</t>
  </si>
  <si>
    <t>R</t>
  </si>
  <si>
    <t>Oprava vozovky III. Tř. dl. KSÚS, překrytí výkopu rýhy 0,5m na obě strany (s částečným odfrézováním živice, novým povrchem a opravou dil. spáry) v ploše do 17m2</t>
  </si>
  <si>
    <t>Vyspravení spáry ve vozovce na obecní části komunikace</t>
  </si>
  <si>
    <t>Čištění vozovek, strojní  z živičného povrchu oplachem vody</t>
  </si>
  <si>
    <t>11510-1201</t>
  </si>
  <si>
    <t>Čerpání vody z vodního koryta při pokládce chráničky ocel. a výkopu pro potrubí v křížení vodního toku (v do 10,0m; Q= do 500lt./min</t>
  </si>
  <si>
    <t>hod</t>
  </si>
  <si>
    <t>12090-1113</t>
  </si>
  <si>
    <t>Bourání kamenných konstrukcí v korytech vodotečí</t>
  </si>
  <si>
    <t>13000-1101</t>
  </si>
  <si>
    <t>Ztížené vykopávky, dokopávky v blízkosti podzemních vedení; napojení na vodovod;  napojení u přípojek, řadu</t>
  </si>
  <si>
    <t>12730-1401</t>
  </si>
  <si>
    <t xml:space="preserve">Hloubení rýhy pod vodou  v tř. 3-4 šíře do 2,0m </t>
  </si>
  <si>
    <t xml:space="preserve">Hloubení zapažených i nezapažených rýh přes 0,6 do 2,0m šíře, horniny č.3 přes 100m3 </t>
  </si>
  <si>
    <t xml:space="preserve">Hloubení zapažených i nezapažených, dočasných montážních šachet horniny č.3 do 100m3 ( u napojení, odpojení a přípojek) </t>
  </si>
  <si>
    <t>13320-1101</t>
  </si>
  <si>
    <t xml:space="preserve">Zřízení pažení a rozepření rýh, šachet do 2,0-2,5m  hloubky </t>
  </si>
  <si>
    <t>Vodorovné přemístění výkopku, odvoz na skládku do 10000m</t>
  </si>
  <si>
    <t>Zásyp rýh, jam,  šachet,  výkopkem se zhutněním ve vrstvách</t>
  </si>
  <si>
    <t>Objekt: Vodovodní řad a přípojky</t>
  </si>
  <si>
    <t>Bednění podkladních konstrukcí pro bloky (2,8x10=28,0m2)</t>
  </si>
  <si>
    <t>85124-1131</t>
  </si>
  <si>
    <t xml:space="preserve">Montáž potrubí LT 80 hrdlových </t>
  </si>
  <si>
    <t>85125-1292</t>
  </si>
  <si>
    <t>Montáž tvarovek LT 80 hrdlových, jednoosých</t>
  </si>
  <si>
    <t>85224-1121</t>
  </si>
  <si>
    <t>Montáž potrubí LT 80 přírubové</t>
  </si>
  <si>
    <t>Montáž tvarovek LT 80 přírubových, víceosých</t>
  </si>
  <si>
    <t>Příplatek za zkrácení trub LT 80 hrdlových</t>
  </si>
  <si>
    <t>85124-1192</t>
  </si>
  <si>
    <t>Příplatek ze uložení potrubí do chráničky</t>
  </si>
  <si>
    <t>85724-3131</t>
  </si>
  <si>
    <t>87116-1211</t>
  </si>
  <si>
    <t>Montáž vodovodního potrubí z plastů, HD-PE 32x3,0mm (PN16), PE100, tyčové provedení; spojovaných el. tvarovkami</t>
  </si>
  <si>
    <t>87716-11100</t>
  </si>
  <si>
    <t>Montáž elektro tvarovek HD-PE 32mm PN16, různé</t>
  </si>
  <si>
    <t>Zabezpečení konců potrubí LT 80mm , příprava pro tlak. zkoušku</t>
  </si>
  <si>
    <t>Proplach a desinfekce potrubí LT 80mm</t>
  </si>
  <si>
    <t>89381-1112</t>
  </si>
  <si>
    <t>Osazení vodoměrné šachty plastové, samonosné (DN1,20m; H=1,40m)</t>
  </si>
  <si>
    <t>89910-1111</t>
  </si>
  <si>
    <t>Signalizační vodič na potrubí LT80mm, dvojnásobně uložený</t>
  </si>
  <si>
    <t>89972-2112</t>
  </si>
  <si>
    <t>Výstražná fólie nad vodovodní potrubí, bílá</t>
  </si>
  <si>
    <t>89991-4113</t>
  </si>
  <si>
    <t>Osazení ocel. chráničky s chydroizolací DN 250-300mm</t>
  </si>
  <si>
    <t>89991-1101</t>
  </si>
  <si>
    <t>89991-3135</t>
  </si>
  <si>
    <t>Koncové manžety, uzavírací na chráničce (plus pásky), na potrubí DN do 300mm</t>
  </si>
  <si>
    <t>Ostatní</t>
  </si>
  <si>
    <t>Napojení navrtávacího pasu na LT potrubí, instalace zemního uzávěru DN 25, zemí soupravy-teleskoické a litinového poklopu pro přepojíní přípjek</t>
  </si>
  <si>
    <t>Propojení stávajících přípojek, potrubí na nový řad LT80</t>
  </si>
  <si>
    <t>89118-1811</t>
  </si>
  <si>
    <t>85024-5921</t>
  </si>
  <si>
    <t>Výřez na potrubí z trub LT80, vsazení T-kusu 80/80 a zpětná montáž-propojení potrubí</t>
  </si>
  <si>
    <t>Litinový T-kus 80/80</t>
  </si>
  <si>
    <t>Litinový E-kus 80mm</t>
  </si>
  <si>
    <t>Koleno LT 80, MMK-30°</t>
  </si>
  <si>
    <t>Litinový A-kus 80/80</t>
  </si>
  <si>
    <t>Litinový U-kus LT80</t>
  </si>
  <si>
    <t>Koleno LT 80, MMK-22,5°</t>
  </si>
  <si>
    <t>Koleno LT 80, MK-30°</t>
  </si>
  <si>
    <t>Litinové potrubí, přírubové L=800mm (TP)</t>
  </si>
  <si>
    <t>Litinové potrubí, přírubové L=1200mm (TP)</t>
  </si>
  <si>
    <t>kpl</t>
  </si>
  <si>
    <t>Uzávěr zemní, Š25 litinový pro domovní přípojky č.</t>
  </si>
  <si>
    <t>Drobný kompletační materiál (šrouby,spojky pro vodiče,hydroizolační páska, aj.)</t>
  </si>
  <si>
    <t>Poznámka: V případě, že se nepoužije  v některých částech pažení nebudou práce fakturovány. Domovní přípojky se přepojí na nové LT potrubí (nové prvky napojení navrt. pas, uzávěr, ZS, poklop). Staré přípojky a potrubí se odpojí, zaslepí. Pro přípoku domu čp.6 se realizuje nová část přípojky=napojení šachta VŠ.</t>
  </si>
  <si>
    <t>Dočasné zajištění  stáv. potrubí ve výkopech, z bet. a ost. Materiálů do DN 300mm</t>
  </si>
  <si>
    <t>Dočasné zajištění  stáv. kabelů ve výkopech do 3ks.</t>
  </si>
  <si>
    <t>Osazení poklopů u armatur a prvků (Š,H,AOV) s osazením podkladních desek</t>
  </si>
  <si>
    <t>Demontáž šoupátek domovních přípojek a armatury na původním napojení  před vodním tokem pro potrubí PE 63mm (demontáž+odpojení původního potrubí HD-PE pro 4ks přípojek)</t>
  </si>
  <si>
    <t xml:space="preserve">VÝKAZ VÝMĚR </t>
  </si>
  <si>
    <t>VÝKAZ VÝMĚR</t>
  </si>
  <si>
    <t xml:space="preserve"> DPH</t>
  </si>
  <si>
    <t>Celkem</t>
  </si>
  <si>
    <t>Kluzné objímky pro potrubí do ocel. Chráničky</t>
  </si>
  <si>
    <t>Potrubí litinové, hrdlové LT80mm (tvárná litina)</t>
  </si>
  <si>
    <t>Potrubí litinové, hrdlové LT80mm s izoloací PUR do chráničky pod tokem</t>
  </si>
  <si>
    <t>Potrubí vodovodní PE100 PN16 SDR17 32 x 3,0 mm, tyčové</t>
  </si>
  <si>
    <t xml:space="preserve">Projektant: </t>
  </si>
  <si>
    <t xml:space="preserve">Datum:  </t>
  </si>
  <si>
    <t xml:space="preserve">Datum:   </t>
  </si>
  <si>
    <t xml:space="preserve">Projektant:  </t>
  </si>
  <si>
    <t>AOV, odvzdušňovací souprava podzemní DN50, PN16 s odvodňovacím obalem (a lit. Poklop ; deska podkladní)</t>
  </si>
  <si>
    <t>Hydrant podzemní , dvojitý uzávěr, DN80 (a drenážní souprava ; litinový poklop; pokladní deska)</t>
  </si>
  <si>
    <t>Zemní souprava ; poklop litinový ; deska podkladní pro šoupata</t>
  </si>
  <si>
    <t>Domovní přípojky, zemní souprava teleskopická; litinový poklop č. a  podkladní deska</t>
  </si>
  <si>
    <t>Navrtávací pas, litinový pro domovní přípojky</t>
  </si>
  <si>
    <t>Šoupě uzavírací Š80, přírubové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</si>
</sst>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"/>
    <numFmt numFmtId="165" formatCode="#,##0.000;\-#,##0.000"/>
    <numFmt numFmtId="166" formatCode="#,##0;\-#,##0"/>
    <numFmt numFmtId="167" formatCode="[$-405]mmmm\ yy;@"/>
  </numFmts>
  <fonts count="17">
    <font>
      <sz val="8"/>
      <name val="MS Sans Serif"/>
      <charset val="1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9"/>
      <color indexed="17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Arial CYR"/>
      <charset val="110"/>
    </font>
    <font>
      <sz val="8"/>
      <name val="Arial"/>
      <family val="2"/>
      <charset val="238"/>
    </font>
    <font>
      <b/>
      <sz val="12"/>
      <name val="Arial CE"/>
      <family val="2"/>
      <charset val="238"/>
    </font>
    <font>
      <b/>
      <sz val="9"/>
      <color indexed="20"/>
      <name val="Arial CE"/>
      <family val="2"/>
      <charset val="238"/>
    </font>
    <font>
      <sz val="9"/>
      <color indexed="20"/>
      <name val="MS Sans Serif"/>
      <family val="2"/>
      <charset val="238"/>
    </font>
    <font>
      <sz val="8"/>
      <name val="MS Sans Serif"/>
      <family val="2"/>
      <charset val="238"/>
    </font>
    <font>
      <b/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9"/>
      <color indexed="12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7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wrapText="1"/>
      <protection locked="0"/>
    </xf>
    <xf numFmtId="164" fontId="4" fillId="0" borderId="0" xfId="0" applyNumberFormat="1" applyFont="1" applyAlignment="1">
      <alignment horizontal="right"/>
      <protection locked="0"/>
    </xf>
    <xf numFmtId="165" fontId="4" fillId="0" borderId="0" xfId="0" applyNumberFormat="1" applyFont="1" applyAlignment="1">
      <alignment horizontal="right"/>
      <protection locked="0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166" fontId="4" fillId="0" borderId="0" xfId="0" applyNumberFormat="1" applyFont="1" applyAlignment="1">
      <alignment horizontal="right"/>
      <protection locked="0"/>
    </xf>
    <xf numFmtId="166" fontId="2" fillId="0" borderId="2" xfId="0" applyNumberFormat="1" applyFont="1" applyBorder="1" applyAlignment="1">
      <alignment horizontal="right"/>
      <protection locked="0"/>
    </xf>
    <xf numFmtId="0" fontId="2" fillId="0" borderId="3" xfId="0" applyFont="1" applyBorder="1" applyAlignment="1">
      <alignment horizontal="left" wrapText="1"/>
      <protection locked="0"/>
    </xf>
    <xf numFmtId="165" fontId="2" fillId="0" borderId="3" xfId="0" applyNumberFormat="1" applyFont="1" applyBorder="1" applyAlignment="1">
      <alignment horizontal="right"/>
      <protection locked="0"/>
    </xf>
    <xf numFmtId="164" fontId="2" fillId="0" borderId="3" xfId="0" applyNumberFormat="1" applyFont="1" applyBorder="1" applyAlignment="1">
      <alignment horizontal="right"/>
      <protection locked="0"/>
    </xf>
    <xf numFmtId="165" fontId="2" fillId="0" borderId="4" xfId="0" applyNumberFormat="1" applyFont="1" applyBorder="1" applyAlignment="1">
      <alignment horizontal="right"/>
      <protection locked="0"/>
    </xf>
    <xf numFmtId="166" fontId="2" fillId="0" borderId="5" xfId="0" applyNumberFormat="1" applyFont="1" applyBorder="1" applyAlignment="1">
      <alignment horizontal="right"/>
      <protection locked="0"/>
    </xf>
    <xf numFmtId="0" fontId="2" fillId="0" borderId="6" xfId="0" applyFont="1" applyBorder="1" applyAlignment="1">
      <alignment horizontal="left" wrapText="1"/>
      <protection locked="0"/>
    </xf>
    <xf numFmtId="165" fontId="2" fillId="0" borderId="6" xfId="0" applyNumberFormat="1" applyFont="1" applyBorder="1" applyAlignment="1">
      <alignment horizontal="right"/>
      <protection locked="0"/>
    </xf>
    <xf numFmtId="164" fontId="2" fillId="0" borderId="6" xfId="0" applyNumberFormat="1" applyFont="1" applyBorder="1" applyAlignment="1">
      <alignment horizontal="right"/>
      <protection locked="0"/>
    </xf>
    <xf numFmtId="165" fontId="2" fillId="0" borderId="7" xfId="0" applyNumberFormat="1" applyFont="1" applyBorder="1" applyAlignment="1">
      <alignment horizontal="right"/>
      <protection locked="0"/>
    </xf>
    <xf numFmtId="166" fontId="2" fillId="0" borderId="8" xfId="0" applyNumberFormat="1" applyFont="1" applyBorder="1" applyAlignment="1">
      <alignment horizontal="right"/>
      <protection locked="0"/>
    </xf>
    <xf numFmtId="0" fontId="2" fillId="0" borderId="9" xfId="0" applyFont="1" applyBorder="1" applyAlignment="1">
      <alignment horizontal="left" wrapText="1"/>
      <protection locked="0"/>
    </xf>
    <xf numFmtId="165" fontId="2" fillId="0" borderId="9" xfId="0" applyNumberFormat="1" applyFont="1" applyBorder="1" applyAlignment="1">
      <alignment horizontal="right"/>
      <protection locked="0"/>
    </xf>
    <xf numFmtId="164" fontId="2" fillId="0" borderId="9" xfId="0" applyNumberFormat="1" applyFont="1" applyBorder="1" applyAlignment="1">
      <alignment horizontal="right"/>
      <protection locked="0"/>
    </xf>
    <xf numFmtId="165" fontId="2" fillId="0" borderId="10" xfId="0" applyNumberFormat="1" applyFont="1" applyBorder="1" applyAlignment="1">
      <alignment horizontal="right"/>
      <protection locked="0"/>
    </xf>
    <xf numFmtId="166" fontId="2" fillId="0" borderId="11" xfId="0" applyNumberFormat="1" applyFont="1" applyBorder="1" applyAlignment="1">
      <alignment horizontal="right"/>
      <protection locked="0"/>
    </xf>
    <xf numFmtId="0" fontId="2" fillId="0" borderId="12" xfId="0" applyFont="1" applyBorder="1" applyAlignment="1">
      <alignment horizontal="left" wrapText="1"/>
      <protection locked="0"/>
    </xf>
    <xf numFmtId="165" fontId="2" fillId="0" borderId="12" xfId="0" applyNumberFormat="1" applyFont="1" applyBorder="1" applyAlignment="1">
      <alignment horizontal="right"/>
      <protection locked="0"/>
    </xf>
    <xf numFmtId="164" fontId="2" fillId="0" borderId="12" xfId="0" applyNumberFormat="1" applyFont="1" applyBorder="1" applyAlignment="1">
      <alignment horizontal="right"/>
      <protection locked="0"/>
    </xf>
    <xf numFmtId="165" fontId="2" fillId="0" borderId="13" xfId="0" applyNumberFormat="1" applyFont="1" applyBorder="1" applyAlignment="1">
      <alignment horizontal="right"/>
      <protection locked="0"/>
    </xf>
    <xf numFmtId="0" fontId="9" fillId="0" borderId="0" xfId="0" applyFont="1" applyAlignment="1">
      <alignment horizontal="left" wrapText="1"/>
      <protection locked="0"/>
    </xf>
    <xf numFmtId="164" fontId="9" fillId="0" borderId="0" xfId="0" applyNumberFormat="1" applyFont="1" applyAlignment="1">
      <alignment horizontal="right"/>
      <protection locked="0"/>
    </xf>
    <xf numFmtId="165" fontId="9" fillId="0" borderId="0" xfId="0" applyNumberFormat="1" applyFont="1" applyAlignment="1">
      <alignment horizontal="right"/>
      <protection locked="0"/>
    </xf>
    <xf numFmtId="0" fontId="10" fillId="0" borderId="0" xfId="0" applyFont="1" applyAlignment="1">
      <alignment horizontal="left" vertical="top"/>
      <protection locked="0"/>
    </xf>
    <xf numFmtId="165" fontId="2" fillId="0" borderId="0" xfId="0" applyNumberFormat="1" applyFont="1" applyAlignment="1">
      <alignment horizontal="right"/>
      <protection locked="0"/>
    </xf>
    <xf numFmtId="0" fontId="11" fillId="0" borderId="0" xfId="0" applyFont="1" applyAlignment="1">
      <alignment horizontal="left" vertical="top"/>
      <protection locked="0"/>
    </xf>
    <xf numFmtId="0" fontId="7" fillId="3" borderId="1" xfId="0" applyFont="1" applyFill="1" applyBorder="1" applyAlignment="1">
      <alignment horizontal="center" vertical="center" wrapText="1"/>
      <protection locked="0"/>
    </xf>
    <xf numFmtId="0" fontId="0" fillId="4" borderId="0" xfId="0" applyFont="1" applyFill="1" applyAlignment="1">
      <alignment horizontal="left" vertical="top"/>
      <protection locked="0"/>
    </xf>
    <xf numFmtId="0" fontId="2" fillId="4" borderId="0" xfId="0" applyFont="1" applyFill="1" applyAlignment="1">
      <alignment horizontal="left"/>
      <protection locked="0"/>
    </xf>
    <xf numFmtId="166" fontId="9" fillId="0" borderId="0" xfId="0" applyNumberFormat="1" applyFont="1" applyAlignment="1">
      <alignment horizontal="right"/>
      <protection locked="0"/>
    </xf>
    <xf numFmtId="166" fontId="2" fillId="0" borderId="0" xfId="0" applyNumberFormat="1" applyFont="1" applyBorder="1" applyAlignment="1">
      <alignment horizontal="right"/>
      <protection locked="0"/>
    </xf>
    <xf numFmtId="0" fontId="2" fillId="0" borderId="0" xfId="0" applyFont="1" applyBorder="1" applyAlignment="1">
      <alignment horizontal="left" wrapText="1"/>
      <protection locked="0"/>
    </xf>
    <xf numFmtId="165" fontId="2" fillId="0" borderId="0" xfId="0" applyNumberFormat="1" applyFont="1" applyBorder="1" applyAlignment="1">
      <alignment horizontal="right"/>
      <protection locked="0"/>
    </xf>
    <xf numFmtId="164" fontId="2" fillId="0" borderId="0" xfId="0" applyNumberFormat="1" applyFont="1" applyBorder="1" applyAlignment="1">
      <alignment horizontal="right"/>
      <protection locked="0"/>
    </xf>
    <xf numFmtId="0" fontId="13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166" fontId="2" fillId="0" borderId="14" xfId="0" applyNumberFormat="1" applyFont="1" applyBorder="1" applyAlignment="1">
      <alignment horizontal="right"/>
      <protection locked="0"/>
    </xf>
    <xf numFmtId="0" fontId="2" fillId="0" borderId="15" xfId="0" applyFont="1" applyBorder="1" applyAlignment="1">
      <alignment horizontal="left" wrapText="1"/>
      <protection locked="0"/>
    </xf>
    <xf numFmtId="165" fontId="2" fillId="0" borderId="15" xfId="0" applyNumberFormat="1" applyFont="1" applyBorder="1" applyAlignment="1">
      <alignment horizontal="right"/>
      <protection locked="0"/>
    </xf>
    <xf numFmtId="164" fontId="2" fillId="0" borderId="15" xfId="0" applyNumberFormat="1" applyFont="1" applyBorder="1" applyAlignment="1">
      <alignment horizontal="right"/>
      <protection locked="0"/>
    </xf>
    <xf numFmtId="165" fontId="2" fillId="0" borderId="16" xfId="0" applyNumberFormat="1" applyFont="1" applyBorder="1" applyAlignment="1">
      <alignment horizontal="right"/>
      <protection locked="0"/>
    </xf>
    <xf numFmtId="166" fontId="15" fillId="0" borderId="11" xfId="0" applyNumberFormat="1" applyFont="1" applyBorder="1" applyAlignment="1">
      <alignment horizontal="right"/>
      <protection locked="0"/>
    </xf>
    <xf numFmtId="0" fontId="15" fillId="0" borderId="12" xfId="0" applyFont="1" applyBorder="1" applyAlignment="1">
      <alignment horizontal="left" wrapText="1"/>
      <protection locked="0"/>
    </xf>
    <xf numFmtId="165" fontId="15" fillId="0" borderId="12" xfId="0" applyNumberFormat="1" applyFont="1" applyBorder="1" applyAlignment="1">
      <alignment horizontal="right"/>
      <protection locked="0"/>
    </xf>
    <xf numFmtId="164" fontId="15" fillId="0" borderId="12" xfId="0" applyNumberFormat="1" applyFont="1" applyBorder="1" applyAlignment="1">
      <alignment horizontal="right"/>
      <protection locked="0"/>
    </xf>
    <xf numFmtId="165" fontId="15" fillId="0" borderId="13" xfId="0" applyNumberFormat="1" applyFont="1" applyBorder="1" applyAlignment="1">
      <alignment horizontal="right"/>
      <protection locked="0"/>
    </xf>
    <xf numFmtId="166" fontId="2" fillId="0" borderId="17" xfId="0" applyNumberFormat="1" applyFont="1" applyBorder="1" applyAlignment="1">
      <alignment horizontal="right"/>
      <protection locked="0"/>
    </xf>
    <xf numFmtId="0" fontId="2" fillId="0" borderId="18" xfId="0" applyFont="1" applyBorder="1" applyAlignment="1">
      <alignment horizontal="left" wrapText="1"/>
      <protection locked="0"/>
    </xf>
    <xf numFmtId="165" fontId="2" fillId="0" borderId="18" xfId="0" applyNumberFormat="1" applyFont="1" applyBorder="1" applyAlignment="1">
      <alignment horizontal="right"/>
      <protection locked="0"/>
    </xf>
    <xf numFmtId="164" fontId="2" fillId="0" borderId="18" xfId="0" applyNumberFormat="1" applyFont="1" applyBorder="1" applyAlignment="1">
      <alignment horizontal="right"/>
      <protection locked="0"/>
    </xf>
    <xf numFmtId="164" fontId="2" fillId="0" borderId="19" xfId="0" applyNumberFormat="1" applyFont="1" applyBorder="1" applyAlignment="1">
      <alignment horizontal="right"/>
      <protection locked="0"/>
    </xf>
    <xf numFmtId="165" fontId="2" fillId="0" borderId="20" xfId="0" applyNumberFormat="1" applyFont="1" applyBorder="1" applyAlignment="1">
      <alignment horizontal="right"/>
      <protection locked="0"/>
    </xf>
    <xf numFmtId="0" fontId="0" fillId="0" borderId="21" xfId="0" applyFont="1" applyBorder="1" applyAlignment="1">
      <alignment horizontal="left" vertical="top"/>
      <protection locked="0"/>
    </xf>
    <xf numFmtId="167" fontId="2" fillId="4" borderId="0" xfId="0" applyNumberFormat="1" applyFont="1" applyFill="1" applyAlignment="1">
      <alignment horizontal="left"/>
      <protection locked="0"/>
    </xf>
    <xf numFmtId="166" fontId="2" fillId="0" borderId="22" xfId="0" applyNumberFormat="1" applyFont="1" applyBorder="1" applyAlignment="1">
      <alignment horizontal="right"/>
      <protection locked="0"/>
    </xf>
    <xf numFmtId="0" fontId="2" fillId="0" borderId="23" xfId="0" applyFont="1" applyBorder="1" applyAlignment="1">
      <alignment horizontal="left" wrapText="1"/>
      <protection locked="0"/>
    </xf>
    <xf numFmtId="165" fontId="2" fillId="0" borderId="23" xfId="0" applyNumberFormat="1" applyFont="1" applyBorder="1" applyAlignment="1">
      <alignment horizontal="right"/>
      <protection locked="0"/>
    </xf>
    <xf numFmtId="164" fontId="2" fillId="0" borderId="23" xfId="0" applyNumberFormat="1" applyFont="1" applyBorder="1" applyAlignment="1">
      <alignment horizontal="right"/>
      <protection locked="0"/>
    </xf>
    <xf numFmtId="165" fontId="2" fillId="0" borderId="24" xfId="0" applyNumberFormat="1" applyFont="1" applyBorder="1" applyAlignment="1">
      <alignment horizontal="right"/>
      <protection locked="0"/>
    </xf>
    <xf numFmtId="0" fontId="16" fillId="0" borderId="0" xfId="0" applyFont="1" applyAlignment="1">
      <alignment horizontal="center" vertical="top"/>
      <protection locked="0"/>
    </xf>
    <xf numFmtId="164" fontId="16" fillId="0" borderId="0" xfId="0" applyNumberFormat="1" applyFont="1" applyAlignment="1">
      <alignment horizontal="center" vertical="top"/>
      <protection locked="0"/>
    </xf>
    <xf numFmtId="0" fontId="12" fillId="2" borderId="0" xfId="0" applyFont="1" applyFill="1" applyAlignment="1" applyProtection="1">
      <alignment horizontal="center" wrapText="1" shrinkToFit="1"/>
    </xf>
    <xf numFmtId="0" fontId="8" fillId="2" borderId="0" xfId="0" applyFont="1" applyFill="1" applyAlignment="1" applyProtection="1">
      <alignment horizont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E21"/>
  <sheetViews>
    <sheetView showGridLines="0" zoomScale="120" zoomScaleNormal="120" workbookViewId="0">
      <pane ySplit="8" topLeftCell="A9" activePane="bottomLeft" state="frozen"/>
      <selection activeCell="H21" sqref="H21"/>
      <selection pane="bottomLeft" activeCell="C5" sqref="C5"/>
    </sheetView>
  </sheetViews>
  <sheetFormatPr defaultColWidth="10.6640625" defaultRowHeight="12" customHeight="1"/>
  <cols>
    <col min="1" max="1" width="11.33203125" style="2" customWidth="1"/>
    <col min="2" max="2" width="58.6640625" style="2" customWidth="1"/>
    <col min="3" max="3" width="18.33203125" style="2" customWidth="1"/>
    <col min="4" max="4" width="14.33203125" style="2" customWidth="1"/>
    <col min="5" max="5" width="14" style="2" customWidth="1"/>
    <col min="6" max="16384" width="10.6640625" style="2"/>
  </cols>
  <sheetData>
    <row r="1" spans="1:5" s="1" customFormat="1" ht="20.25" customHeight="1">
      <c r="A1" s="48" t="s">
        <v>175</v>
      </c>
      <c r="B1" s="3"/>
      <c r="C1" s="3"/>
      <c r="D1" s="3"/>
      <c r="E1" s="50" t="s">
        <v>184</v>
      </c>
    </row>
    <row r="2" spans="1:5" s="1" customFormat="1" ht="27.75" customHeight="1">
      <c r="A2" s="76" t="s">
        <v>81</v>
      </c>
      <c r="B2" s="76"/>
      <c r="C2" s="76"/>
      <c r="D2" s="76"/>
      <c r="E2" s="76"/>
    </row>
    <row r="3" spans="1:5" s="1" customFormat="1" ht="12" customHeight="1">
      <c r="A3" s="49" t="s">
        <v>121</v>
      </c>
      <c r="B3" s="4"/>
      <c r="C3" s="4" t="s">
        <v>83</v>
      </c>
      <c r="D3" s="3"/>
      <c r="E3" s="3"/>
    </row>
    <row r="4" spans="1:5" s="1" customFormat="1" ht="12" customHeight="1">
      <c r="A4" s="5" t="s">
        <v>30</v>
      </c>
      <c r="B4" s="4"/>
      <c r="C4" s="42" t="s">
        <v>185</v>
      </c>
      <c r="D4" s="3"/>
      <c r="E4" s="3"/>
    </row>
    <row r="5" spans="1:5" s="1" customFormat="1" ht="6" customHeight="1">
      <c r="A5" s="3"/>
      <c r="B5" s="3"/>
      <c r="C5" s="3"/>
      <c r="D5" s="3"/>
      <c r="E5" s="3"/>
    </row>
    <row r="6" spans="1:5" s="1" customFormat="1" ht="24" customHeight="1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 s="1" customFormat="1" ht="12" customHeight="1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</row>
    <row r="8" spans="1:5" s="1" customFormat="1" ht="5.25" customHeight="1">
      <c r="A8" s="4"/>
      <c r="B8" s="4"/>
      <c r="C8" s="4"/>
      <c r="D8" s="4"/>
      <c r="E8" s="4"/>
    </row>
    <row r="9" spans="1:5" s="37" customFormat="1" ht="12" customHeight="1">
      <c r="A9" s="34"/>
      <c r="B9" s="34" t="s">
        <v>31</v>
      </c>
      <c r="C9" s="35">
        <f>SUM(C10:C13)</f>
        <v>0</v>
      </c>
      <c r="D9" s="36" t="s">
        <v>79</v>
      </c>
    </row>
    <row r="10" spans="1:5" s="1" customFormat="1" ht="12" customHeight="1">
      <c r="A10" s="7" t="s">
        <v>5</v>
      </c>
      <c r="B10" s="7" t="s">
        <v>10</v>
      </c>
      <c r="C10" s="8">
        <f>'Vod. řad HSV, položky'!G10</f>
        <v>0</v>
      </c>
      <c r="D10" s="9"/>
    </row>
    <row r="11" spans="1:5" s="1" customFormat="1" ht="12" customHeight="1">
      <c r="A11" s="7">
        <v>2</v>
      </c>
      <c r="B11" s="7" t="s">
        <v>11</v>
      </c>
      <c r="C11" s="8">
        <f>'Vod. řad HSV, položky'!G28</f>
        <v>0</v>
      </c>
      <c r="D11" s="9"/>
      <c r="E11" s="9"/>
    </row>
    <row r="12" spans="1:5" s="1" customFormat="1" ht="12" customHeight="1">
      <c r="A12" s="7">
        <v>3</v>
      </c>
      <c r="B12" s="7" t="s">
        <v>13</v>
      </c>
      <c r="C12" s="8">
        <f>'Vod. řad HSV, položky'!G47</f>
        <v>0</v>
      </c>
      <c r="D12" s="38"/>
      <c r="E12" s="9"/>
    </row>
    <row r="13" spans="1:5" s="1" customFormat="1" ht="12" customHeight="1">
      <c r="A13" s="7">
        <v>4</v>
      </c>
      <c r="B13" s="7" t="s">
        <v>28</v>
      </c>
      <c r="C13" s="8">
        <f>'Vod. řad HSV, položky'!G75</f>
        <v>0</v>
      </c>
      <c r="D13" s="2"/>
      <c r="E13" s="38"/>
    </row>
    <row r="14" spans="1:5" s="1" customFormat="1" ht="12" customHeight="1">
      <c r="A14" s="7"/>
      <c r="B14" s="7"/>
      <c r="C14" s="8"/>
      <c r="D14" s="2"/>
      <c r="E14" s="38"/>
    </row>
    <row r="15" spans="1:5" s="37" customFormat="1" ht="12" customHeight="1">
      <c r="A15" s="34"/>
      <c r="B15" s="34" t="s">
        <v>31</v>
      </c>
      <c r="C15" s="74">
        <f>C9*0.21</f>
        <v>0</v>
      </c>
      <c r="D15" s="36" t="s">
        <v>176</v>
      </c>
    </row>
    <row r="16" spans="1:5" s="37" customFormat="1" ht="12" customHeight="1">
      <c r="A16" s="34"/>
      <c r="B16" s="34" t="s">
        <v>31</v>
      </c>
      <c r="C16" s="75">
        <f>C9*1.21</f>
        <v>0</v>
      </c>
      <c r="D16" s="36" t="s">
        <v>177</v>
      </c>
    </row>
    <row r="21" spans="3:3" ht="12" customHeight="1">
      <c r="C21" s="2">
        <f>E95*F95</f>
        <v>0</v>
      </c>
    </row>
  </sheetData>
  <mergeCells count="1">
    <mergeCell ref="A2:E2"/>
  </mergeCells>
  <phoneticPr fontId="0" type="noConversion"/>
  <pageMargins left="0.59055118110236227" right="0.39370078740157483" top="0.78740157480314965" bottom="0.78740157480314965" header="0" footer="0"/>
  <pageSetup fitToHeight="0" orientation="portrait" r:id="rId1"/>
  <headerFooter alignWithMargins="0">
    <oddFooter>&amp;C&amp;7&amp;P ze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23"/>
    <pageSetUpPr fitToPage="1"/>
  </sheetPr>
  <dimension ref="A1:I101"/>
  <sheetViews>
    <sheetView showGridLines="0" tabSelected="1" zoomScale="140" zoomScaleNormal="140" workbookViewId="0">
      <pane ySplit="8" topLeftCell="A9" activePane="bottomLeft" state="frozen"/>
      <selection pane="bottomLeft" activeCell="C81" sqref="C81"/>
    </sheetView>
  </sheetViews>
  <sheetFormatPr defaultColWidth="10.6640625" defaultRowHeight="12" customHeight="1"/>
  <cols>
    <col min="1" max="1" width="4.5" style="2" customWidth="1"/>
    <col min="2" max="2" width="12.1640625" style="2" customWidth="1"/>
    <col min="3" max="3" width="46.83203125" style="2" customWidth="1"/>
    <col min="4" max="4" width="4.33203125" style="2" customWidth="1"/>
    <col min="5" max="6" width="10.83203125" style="2" customWidth="1"/>
    <col min="7" max="7" width="14.5" style="2" customWidth="1"/>
    <col min="8" max="9" width="15.33203125" style="2" customWidth="1"/>
    <col min="10" max="16384" width="10.6640625" style="2"/>
  </cols>
  <sheetData>
    <row r="1" spans="1:9" s="1" customFormat="1" ht="18" customHeight="1">
      <c r="A1" s="48" t="s">
        <v>174</v>
      </c>
      <c r="B1" s="3"/>
      <c r="C1" s="3"/>
      <c r="D1" s="3"/>
      <c r="E1" s="3"/>
      <c r="F1" s="10"/>
      <c r="G1" s="11"/>
      <c r="H1" s="41"/>
      <c r="I1" s="68" t="s">
        <v>183</v>
      </c>
    </row>
    <row r="2" spans="1:9" s="1" customFormat="1" ht="29.25" customHeight="1">
      <c r="A2" s="77" t="s">
        <v>81</v>
      </c>
      <c r="B2" s="77"/>
      <c r="C2" s="77"/>
      <c r="D2" s="77"/>
      <c r="E2" s="77"/>
      <c r="F2" s="77"/>
      <c r="G2" s="77"/>
      <c r="H2" s="77"/>
      <c r="I2" s="77"/>
    </row>
    <row r="3" spans="1:9" s="1" customFormat="1" ht="12" customHeight="1">
      <c r="A3" s="49" t="s">
        <v>82</v>
      </c>
      <c r="B3" s="4"/>
      <c r="C3" s="4"/>
      <c r="D3" s="4"/>
      <c r="E3" s="4"/>
      <c r="F3" s="3"/>
      <c r="G3" s="3"/>
      <c r="H3" s="42" t="s">
        <v>83</v>
      </c>
      <c r="I3" s="41"/>
    </row>
    <row r="4" spans="1:9" s="1" customFormat="1" ht="12" customHeight="1">
      <c r="A4" s="5" t="s">
        <v>32</v>
      </c>
      <c r="B4" s="4"/>
      <c r="C4" s="4"/>
      <c r="D4" s="4"/>
      <c r="E4" s="4"/>
      <c r="F4" s="3"/>
      <c r="G4" s="3"/>
      <c r="H4" s="42" t="s">
        <v>182</v>
      </c>
      <c r="I4" s="41"/>
    </row>
    <row r="5" spans="1:9" s="1" customFormat="1" ht="6" customHeight="1" thickBot="1">
      <c r="A5" s="3"/>
      <c r="B5" s="3"/>
      <c r="C5" s="3"/>
      <c r="D5" s="3"/>
      <c r="E5" s="3"/>
      <c r="F5" s="3"/>
      <c r="G5" s="3"/>
      <c r="H5" s="41"/>
      <c r="I5" s="41"/>
    </row>
    <row r="6" spans="1:9" s="1" customFormat="1" ht="24" customHeight="1" thickBot="1">
      <c r="A6" s="12" t="s">
        <v>15</v>
      </c>
      <c r="B6" s="12" t="s">
        <v>0</v>
      </c>
      <c r="C6" s="12" t="s">
        <v>1</v>
      </c>
      <c r="D6" s="12" t="s">
        <v>16</v>
      </c>
      <c r="E6" s="12" t="s">
        <v>17</v>
      </c>
      <c r="F6" s="12" t="s">
        <v>18</v>
      </c>
      <c r="G6" s="12" t="s">
        <v>2</v>
      </c>
      <c r="H6" s="40" t="s">
        <v>3</v>
      </c>
      <c r="I6" s="40" t="s">
        <v>4</v>
      </c>
    </row>
    <row r="7" spans="1:9" s="1" customFormat="1" ht="12" customHeight="1" thickBot="1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19</v>
      </c>
      <c r="G7" s="12" t="s">
        <v>20</v>
      </c>
      <c r="H7" s="40" t="s">
        <v>12</v>
      </c>
      <c r="I7" s="40" t="s">
        <v>14</v>
      </c>
    </row>
    <row r="8" spans="1:9" s="1" customFormat="1" ht="6" customHeight="1">
      <c r="A8" s="3"/>
      <c r="B8" s="3"/>
      <c r="C8" s="3"/>
      <c r="D8" s="3"/>
      <c r="E8" s="3"/>
      <c r="F8" s="3"/>
      <c r="G8" s="3"/>
      <c r="H8" s="41"/>
      <c r="I8" s="41"/>
    </row>
    <row r="9" spans="1:9" s="37" customFormat="1" ht="21" customHeight="1">
      <c r="A9" s="43"/>
      <c r="B9" s="34"/>
      <c r="C9" s="34" t="s">
        <v>80</v>
      </c>
      <c r="D9" s="34"/>
      <c r="E9" s="36"/>
      <c r="F9" s="35"/>
      <c r="G9" s="35">
        <f>G10+G28+G47+G75</f>
        <v>0</v>
      </c>
      <c r="H9" s="36"/>
      <c r="I9" s="36"/>
    </row>
    <row r="10" spans="1:9" s="1" customFormat="1" ht="27.75" customHeight="1" thickBot="1">
      <c r="A10" s="13"/>
      <c r="B10" s="7" t="s">
        <v>5</v>
      </c>
      <c r="C10" s="7" t="s">
        <v>25</v>
      </c>
      <c r="D10" s="7"/>
      <c r="E10" s="9"/>
      <c r="F10" s="8"/>
      <c r="G10" s="8">
        <f>SUM(G11:G27)</f>
        <v>0</v>
      </c>
      <c r="H10" s="9"/>
      <c r="I10" s="9"/>
    </row>
    <row r="11" spans="1:9" s="1" customFormat="1" ht="32.25" customHeight="1" thickBot="1">
      <c r="A11" s="19">
        <v>1</v>
      </c>
      <c r="B11" s="20" t="s">
        <v>36</v>
      </c>
      <c r="C11" s="20" t="s">
        <v>84</v>
      </c>
      <c r="D11" s="20" t="s">
        <v>22</v>
      </c>
      <c r="E11" s="21">
        <v>81</v>
      </c>
      <c r="F11" s="22">
        <v>0</v>
      </c>
      <c r="G11" s="17">
        <f t="shared" ref="G11:G12" si="0">E11*F11</f>
        <v>0</v>
      </c>
      <c r="H11" s="21"/>
      <c r="I11" s="23"/>
    </row>
    <row r="12" spans="1:9" s="1" customFormat="1" ht="36" customHeight="1" thickBot="1">
      <c r="A12" s="19">
        <v>2</v>
      </c>
      <c r="B12" s="20" t="s">
        <v>33</v>
      </c>
      <c r="C12" s="20" t="s">
        <v>85</v>
      </c>
      <c r="D12" s="20" t="s">
        <v>21</v>
      </c>
      <c r="E12" s="21">
        <v>73.599999999999994</v>
      </c>
      <c r="F12" s="22">
        <v>0</v>
      </c>
      <c r="G12" s="17">
        <f t="shared" si="0"/>
        <v>0</v>
      </c>
      <c r="H12" s="21"/>
      <c r="I12" s="23"/>
    </row>
    <row r="13" spans="1:9" s="1" customFormat="1" ht="36" customHeight="1" thickBot="1">
      <c r="A13" s="19">
        <v>3</v>
      </c>
      <c r="B13" s="20" t="s">
        <v>34</v>
      </c>
      <c r="C13" s="20" t="s">
        <v>86</v>
      </c>
      <c r="D13" s="20" t="s">
        <v>21</v>
      </c>
      <c r="E13" s="21">
        <v>73.599999999999994</v>
      </c>
      <c r="F13" s="22">
        <v>0</v>
      </c>
      <c r="G13" s="17">
        <f t="shared" ref="G13" si="1">E13*F13</f>
        <v>0</v>
      </c>
      <c r="H13" s="21"/>
      <c r="I13" s="23"/>
    </row>
    <row r="14" spans="1:9" s="67" customFormat="1" ht="33.75" customHeight="1">
      <c r="A14" s="61">
        <v>4</v>
      </c>
      <c r="B14" s="62" t="s">
        <v>35</v>
      </c>
      <c r="C14" s="62" t="s">
        <v>87</v>
      </c>
      <c r="D14" s="62" t="s">
        <v>21</v>
      </c>
      <c r="E14" s="63">
        <v>73.599999999999994</v>
      </c>
      <c r="F14" s="64">
        <v>0</v>
      </c>
      <c r="G14" s="65">
        <f t="shared" ref="G14" si="2">E14*F14</f>
        <v>0</v>
      </c>
      <c r="H14" s="63"/>
      <c r="I14" s="66"/>
    </row>
    <row r="15" spans="1:9" s="1" customFormat="1" ht="36.75" customHeight="1">
      <c r="A15" s="51">
        <v>5</v>
      </c>
      <c r="B15" s="52" t="s">
        <v>37</v>
      </c>
      <c r="C15" s="52" t="s">
        <v>88</v>
      </c>
      <c r="D15" s="52" t="s">
        <v>23</v>
      </c>
      <c r="E15" s="53">
        <v>35</v>
      </c>
      <c r="F15" s="54">
        <v>0</v>
      </c>
      <c r="G15" s="54">
        <f t="shared" ref="G15:G18" si="3">E15*F15</f>
        <v>0</v>
      </c>
      <c r="H15" s="53"/>
      <c r="I15" s="55"/>
    </row>
    <row r="16" spans="1:9" s="1" customFormat="1" ht="32.25" customHeight="1">
      <c r="A16" s="19">
        <v>6</v>
      </c>
      <c r="B16" s="20" t="s">
        <v>42</v>
      </c>
      <c r="C16" s="20" t="s">
        <v>89</v>
      </c>
      <c r="D16" s="20" t="s">
        <v>23</v>
      </c>
      <c r="E16" s="21">
        <v>39.57</v>
      </c>
      <c r="F16" s="22">
        <v>0</v>
      </c>
      <c r="G16" s="22">
        <f t="shared" ref="G16" si="4">E16*F16</f>
        <v>0</v>
      </c>
      <c r="H16" s="21"/>
      <c r="I16" s="23"/>
    </row>
    <row r="17" spans="1:9" s="1" customFormat="1" ht="28.5" customHeight="1">
      <c r="A17" s="19">
        <v>7</v>
      </c>
      <c r="B17" s="20" t="s">
        <v>38</v>
      </c>
      <c r="C17" s="20" t="s">
        <v>39</v>
      </c>
      <c r="D17" s="20" t="s">
        <v>24</v>
      </c>
      <c r="E17" s="21">
        <v>48.26</v>
      </c>
      <c r="F17" s="22">
        <v>0</v>
      </c>
      <c r="G17" s="22">
        <f t="shared" si="3"/>
        <v>0</v>
      </c>
      <c r="H17" s="21"/>
      <c r="I17" s="23"/>
    </row>
    <row r="18" spans="1:9" s="1" customFormat="1" ht="33.75" customHeight="1">
      <c r="A18" s="51">
        <v>8</v>
      </c>
      <c r="B18" s="52" t="s">
        <v>90</v>
      </c>
      <c r="C18" s="52" t="s">
        <v>91</v>
      </c>
      <c r="D18" s="52" t="s">
        <v>24</v>
      </c>
      <c r="E18" s="53">
        <v>48.26</v>
      </c>
      <c r="F18" s="54">
        <v>0</v>
      </c>
      <c r="G18" s="54">
        <f t="shared" si="3"/>
        <v>0</v>
      </c>
      <c r="H18" s="53"/>
      <c r="I18" s="55"/>
    </row>
    <row r="19" spans="1:9" s="1" customFormat="1" ht="35.25" customHeight="1">
      <c r="A19" s="19">
        <v>9</v>
      </c>
      <c r="B19" s="20" t="s">
        <v>92</v>
      </c>
      <c r="C19" s="20" t="s">
        <v>93</v>
      </c>
      <c r="D19" s="20" t="s">
        <v>21</v>
      </c>
      <c r="E19" s="21">
        <v>73.599999999999994</v>
      </c>
      <c r="F19" s="22">
        <v>0</v>
      </c>
      <c r="G19" s="22">
        <f t="shared" ref="G19:G27" si="5">E19*F19</f>
        <v>0</v>
      </c>
      <c r="H19" s="21"/>
      <c r="I19" s="23"/>
    </row>
    <row r="20" spans="1:9" s="1" customFormat="1" ht="35.25" customHeight="1">
      <c r="A20" s="19">
        <v>10</v>
      </c>
      <c r="B20" s="20" t="s">
        <v>95</v>
      </c>
      <c r="C20" s="20" t="s">
        <v>94</v>
      </c>
      <c r="D20" s="20" t="s">
        <v>21</v>
      </c>
      <c r="E20" s="21">
        <v>73.599999999999994</v>
      </c>
      <c r="F20" s="22">
        <v>0</v>
      </c>
      <c r="G20" s="22">
        <f t="shared" ref="G20:G21" si="6">E20*F20</f>
        <v>0</v>
      </c>
      <c r="H20" s="21"/>
      <c r="I20" s="23"/>
    </row>
    <row r="21" spans="1:9" s="1" customFormat="1" ht="35.25" customHeight="1">
      <c r="A21" s="19">
        <v>11</v>
      </c>
      <c r="B21" s="20" t="s">
        <v>96</v>
      </c>
      <c r="C21" s="20" t="s">
        <v>97</v>
      </c>
      <c r="D21" s="20" t="s">
        <v>21</v>
      </c>
      <c r="E21" s="21">
        <v>73.599999999999994</v>
      </c>
      <c r="F21" s="22">
        <v>0</v>
      </c>
      <c r="G21" s="22">
        <f t="shared" si="6"/>
        <v>0</v>
      </c>
      <c r="H21" s="21"/>
      <c r="I21" s="23"/>
    </row>
    <row r="22" spans="1:9" s="1" customFormat="1" ht="33" customHeight="1">
      <c r="A22" s="19">
        <v>12</v>
      </c>
      <c r="B22" s="20" t="s">
        <v>98</v>
      </c>
      <c r="C22" s="20" t="s">
        <v>99</v>
      </c>
      <c r="D22" s="20" t="s">
        <v>21</v>
      </c>
      <c r="E22" s="21">
        <v>73.599999999999994</v>
      </c>
      <c r="F22" s="22">
        <v>0</v>
      </c>
      <c r="G22" s="22">
        <f t="shared" si="5"/>
        <v>0</v>
      </c>
      <c r="H22" s="21"/>
      <c r="I22" s="23"/>
    </row>
    <row r="23" spans="1:9" s="1" customFormat="1" ht="33" customHeight="1">
      <c r="A23" s="19">
        <v>13</v>
      </c>
      <c r="B23" s="20" t="s">
        <v>100</v>
      </c>
      <c r="C23" s="20" t="s">
        <v>101</v>
      </c>
      <c r="D23" s="20" t="s">
        <v>21</v>
      </c>
      <c r="E23" s="21">
        <v>73.599999999999994</v>
      </c>
      <c r="F23" s="22">
        <v>0</v>
      </c>
      <c r="G23" s="22">
        <f t="shared" ref="G23:G24" si="7">E23*F23</f>
        <v>0</v>
      </c>
      <c r="H23" s="21"/>
      <c r="I23" s="23"/>
    </row>
    <row r="24" spans="1:9" s="1" customFormat="1" ht="45" customHeight="1">
      <c r="A24" s="19">
        <v>14</v>
      </c>
      <c r="B24" s="20" t="s">
        <v>102</v>
      </c>
      <c r="C24" s="20" t="s">
        <v>103</v>
      </c>
      <c r="D24" s="20" t="s">
        <v>21</v>
      </c>
      <c r="E24" s="21">
        <v>17</v>
      </c>
      <c r="F24" s="22">
        <v>0</v>
      </c>
      <c r="G24" s="22">
        <f t="shared" si="7"/>
        <v>0</v>
      </c>
      <c r="H24" s="21"/>
      <c r="I24" s="23"/>
    </row>
    <row r="25" spans="1:9" s="1" customFormat="1" ht="33" customHeight="1">
      <c r="A25" s="19">
        <v>15</v>
      </c>
      <c r="B25" s="20" t="s">
        <v>55</v>
      </c>
      <c r="C25" s="20" t="s">
        <v>104</v>
      </c>
      <c r="D25" s="20" t="s">
        <v>22</v>
      </c>
      <c r="E25" s="21">
        <v>28</v>
      </c>
      <c r="F25" s="22">
        <v>0</v>
      </c>
      <c r="G25" s="22">
        <f t="shared" ref="G25" si="8">E25*F25</f>
        <v>0</v>
      </c>
      <c r="H25" s="21"/>
      <c r="I25" s="23"/>
    </row>
    <row r="26" spans="1:9" s="1" customFormat="1" ht="28.5" customHeight="1">
      <c r="A26" s="19">
        <v>16</v>
      </c>
      <c r="B26" s="20" t="s">
        <v>40</v>
      </c>
      <c r="C26" s="20" t="s">
        <v>105</v>
      </c>
      <c r="D26" s="20" t="s">
        <v>21</v>
      </c>
      <c r="E26" s="21">
        <v>102</v>
      </c>
      <c r="F26" s="22">
        <v>0</v>
      </c>
      <c r="G26" s="22">
        <f t="shared" si="5"/>
        <v>0</v>
      </c>
      <c r="H26" s="21"/>
      <c r="I26" s="23"/>
    </row>
    <row r="27" spans="1:9" s="1" customFormat="1" ht="33.75" customHeight="1">
      <c r="A27" s="19">
        <v>17</v>
      </c>
      <c r="B27" s="20" t="s">
        <v>41</v>
      </c>
      <c r="C27" s="20" t="s">
        <v>76</v>
      </c>
      <c r="D27" s="20" t="s">
        <v>21</v>
      </c>
      <c r="E27" s="21">
        <v>102</v>
      </c>
      <c r="F27" s="22">
        <v>0</v>
      </c>
      <c r="G27" s="22">
        <f t="shared" si="5"/>
        <v>0</v>
      </c>
      <c r="H27" s="21"/>
      <c r="I27" s="23"/>
    </row>
    <row r="28" spans="1:9" s="1" customFormat="1" ht="29.25" customHeight="1">
      <c r="A28" s="13"/>
      <c r="B28" s="7">
        <v>2</v>
      </c>
      <c r="C28" s="7" t="s">
        <v>26</v>
      </c>
      <c r="D28" s="7"/>
      <c r="E28" s="9"/>
      <c r="F28" s="8"/>
      <c r="G28" s="8">
        <f>SUM(G29:G46)</f>
        <v>0</v>
      </c>
      <c r="H28" s="9"/>
      <c r="I28" s="9"/>
    </row>
    <row r="29" spans="1:9" s="1" customFormat="1" ht="42.75" customHeight="1">
      <c r="A29" s="19">
        <v>18</v>
      </c>
      <c r="B29" s="20" t="s">
        <v>106</v>
      </c>
      <c r="C29" s="20" t="s">
        <v>107</v>
      </c>
      <c r="D29" s="20" t="s">
        <v>108</v>
      </c>
      <c r="E29" s="21">
        <v>36</v>
      </c>
      <c r="F29" s="22">
        <v>0</v>
      </c>
      <c r="G29" s="22">
        <f t="shared" ref="G29:G44" si="9">E29*F29</f>
        <v>0</v>
      </c>
      <c r="H29" s="21"/>
      <c r="I29" s="23"/>
    </row>
    <row r="30" spans="1:9" s="1" customFormat="1" ht="31.5" customHeight="1">
      <c r="A30" s="19">
        <v>19</v>
      </c>
      <c r="B30" s="20" t="s">
        <v>43</v>
      </c>
      <c r="C30" s="20" t="s">
        <v>170</v>
      </c>
      <c r="D30" s="20" t="s">
        <v>22</v>
      </c>
      <c r="E30" s="21">
        <v>2.5</v>
      </c>
      <c r="F30" s="22">
        <v>0</v>
      </c>
      <c r="G30" s="22">
        <f t="shared" ref="G30" si="10">E30*F30</f>
        <v>0</v>
      </c>
      <c r="H30" s="21"/>
      <c r="I30" s="23"/>
    </row>
    <row r="31" spans="1:9" s="1" customFormat="1" ht="31.5" customHeight="1">
      <c r="A31" s="19">
        <v>20</v>
      </c>
      <c r="B31" s="20" t="s">
        <v>44</v>
      </c>
      <c r="C31" s="20" t="s">
        <v>171</v>
      </c>
      <c r="D31" s="20" t="s">
        <v>22</v>
      </c>
      <c r="E31" s="21">
        <v>1.5</v>
      </c>
      <c r="F31" s="22">
        <v>0</v>
      </c>
      <c r="G31" s="22">
        <f t="shared" ref="G31:G34" si="11">E31*F31</f>
        <v>0</v>
      </c>
      <c r="H31" s="21"/>
      <c r="I31" s="23"/>
    </row>
    <row r="32" spans="1:9" s="1" customFormat="1" ht="30" customHeight="1">
      <c r="A32" s="19">
        <v>21</v>
      </c>
      <c r="B32" s="20" t="s">
        <v>109</v>
      </c>
      <c r="C32" s="20" t="s">
        <v>110</v>
      </c>
      <c r="D32" s="20" t="s">
        <v>23</v>
      </c>
      <c r="E32" s="21">
        <v>1.85</v>
      </c>
      <c r="F32" s="22">
        <v>0</v>
      </c>
      <c r="G32" s="22">
        <f t="shared" si="11"/>
        <v>0</v>
      </c>
      <c r="H32" s="21"/>
      <c r="I32" s="23"/>
    </row>
    <row r="33" spans="1:9" s="1" customFormat="1" ht="30.75" customHeight="1">
      <c r="A33" s="19">
        <v>22</v>
      </c>
      <c r="B33" s="20" t="s">
        <v>111</v>
      </c>
      <c r="C33" s="20" t="s">
        <v>112</v>
      </c>
      <c r="D33" s="20" t="s">
        <v>23</v>
      </c>
      <c r="E33" s="21">
        <v>12</v>
      </c>
      <c r="F33" s="22">
        <v>0</v>
      </c>
      <c r="G33" s="22">
        <f t="shared" si="11"/>
        <v>0</v>
      </c>
      <c r="H33" s="21"/>
      <c r="I33" s="23"/>
    </row>
    <row r="34" spans="1:9" s="1" customFormat="1" ht="28.5" customHeight="1">
      <c r="A34" s="19">
        <v>23</v>
      </c>
      <c r="B34" s="20" t="s">
        <v>113</v>
      </c>
      <c r="C34" s="20" t="s">
        <v>114</v>
      </c>
      <c r="D34" s="20" t="s">
        <v>23</v>
      </c>
      <c r="E34" s="21">
        <v>8.4</v>
      </c>
      <c r="F34" s="22">
        <v>0</v>
      </c>
      <c r="G34" s="22">
        <f t="shared" si="11"/>
        <v>0</v>
      </c>
      <c r="H34" s="21"/>
      <c r="I34" s="23"/>
    </row>
    <row r="35" spans="1:9" s="1" customFormat="1" ht="32.25" customHeight="1">
      <c r="A35" s="19">
        <v>24</v>
      </c>
      <c r="B35" s="20" t="s">
        <v>45</v>
      </c>
      <c r="C35" s="20" t="s">
        <v>115</v>
      </c>
      <c r="D35" s="20" t="s">
        <v>23</v>
      </c>
      <c r="E35" s="21">
        <v>169.4</v>
      </c>
      <c r="F35" s="22">
        <v>0</v>
      </c>
      <c r="G35" s="22">
        <f t="shared" si="9"/>
        <v>0</v>
      </c>
      <c r="H35" s="21"/>
      <c r="I35" s="23"/>
    </row>
    <row r="36" spans="1:9" s="1" customFormat="1" ht="24" customHeight="1">
      <c r="A36" s="19">
        <v>25</v>
      </c>
      <c r="B36" s="20" t="s">
        <v>46</v>
      </c>
      <c r="C36" s="20" t="s">
        <v>47</v>
      </c>
      <c r="D36" s="20" t="s">
        <v>23</v>
      </c>
      <c r="E36" s="21">
        <v>169.4</v>
      </c>
      <c r="F36" s="22">
        <v>0</v>
      </c>
      <c r="G36" s="22">
        <f t="shared" si="9"/>
        <v>0</v>
      </c>
      <c r="H36" s="21"/>
      <c r="I36" s="23"/>
    </row>
    <row r="37" spans="1:9" s="1" customFormat="1" ht="41.25" customHeight="1">
      <c r="A37" s="19">
        <v>26</v>
      </c>
      <c r="B37" s="20" t="s">
        <v>117</v>
      </c>
      <c r="C37" s="20" t="s">
        <v>116</v>
      </c>
      <c r="D37" s="20" t="s">
        <v>23</v>
      </c>
      <c r="E37" s="21">
        <v>7.2</v>
      </c>
      <c r="F37" s="22">
        <v>0</v>
      </c>
      <c r="G37" s="22">
        <f t="shared" ref="G37:G38" si="12">E37*F37</f>
        <v>0</v>
      </c>
      <c r="H37" s="21"/>
      <c r="I37" s="23"/>
    </row>
    <row r="38" spans="1:9" s="1" customFormat="1" ht="24" customHeight="1">
      <c r="A38" s="19">
        <v>27</v>
      </c>
      <c r="B38" s="20" t="s">
        <v>46</v>
      </c>
      <c r="C38" s="20" t="s">
        <v>47</v>
      </c>
      <c r="D38" s="20" t="s">
        <v>23</v>
      </c>
      <c r="E38" s="21">
        <v>7.2</v>
      </c>
      <c r="F38" s="22">
        <v>0</v>
      </c>
      <c r="G38" s="22">
        <f t="shared" si="12"/>
        <v>0</v>
      </c>
      <c r="H38" s="21"/>
      <c r="I38" s="23"/>
    </row>
    <row r="39" spans="1:9" s="1" customFormat="1" ht="31.5" customHeight="1">
      <c r="A39" s="19">
        <v>28</v>
      </c>
      <c r="B39" s="20" t="s">
        <v>48</v>
      </c>
      <c r="C39" s="20" t="s">
        <v>49</v>
      </c>
      <c r="D39" s="20" t="s">
        <v>23</v>
      </c>
      <c r="E39" s="21">
        <v>3.35</v>
      </c>
      <c r="F39" s="22">
        <v>0</v>
      </c>
      <c r="G39" s="22">
        <f t="shared" ref="G39" si="13">E39*F39</f>
        <v>0</v>
      </c>
      <c r="H39" s="21"/>
      <c r="I39" s="23"/>
    </row>
    <row r="40" spans="1:9" s="1" customFormat="1" ht="24" customHeight="1">
      <c r="A40" s="19">
        <v>29</v>
      </c>
      <c r="B40" s="20" t="s">
        <v>50</v>
      </c>
      <c r="C40" s="20" t="s">
        <v>118</v>
      </c>
      <c r="D40" s="20" t="s">
        <v>21</v>
      </c>
      <c r="E40" s="21">
        <v>296.64999999999998</v>
      </c>
      <c r="F40" s="22">
        <v>0</v>
      </c>
      <c r="G40" s="22">
        <f t="shared" si="9"/>
        <v>0</v>
      </c>
      <c r="H40" s="21"/>
      <c r="I40" s="23"/>
    </row>
    <row r="41" spans="1:9" s="1" customFormat="1" ht="25.5" customHeight="1">
      <c r="A41" s="19">
        <v>30</v>
      </c>
      <c r="B41" s="20" t="s">
        <v>51</v>
      </c>
      <c r="C41" s="20" t="s">
        <v>52</v>
      </c>
      <c r="D41" s="20" t="s">
        <v>21</v>
      </c>
      <c r="E41" s="21">
        <v>296.64999999999998</v>
      </c>
      <c r="F41" s="22">
        <v>0</v>
      </c>
      <c r="G41" s="22">
        <f t="shared" si="9"/>
        <v>0</v>
      </c>
      <c r="H41" s="21"/>
      <c r="I41" s="23"/>
    </row>
    <row r="42" spans="1:9" s="1" customFormat="1" ht="25.5" customHeight="1">
      <c r="A42" s="19">
        <v>31</v>
      </c>
      <c r="B42" s="20" t="s">
        <v>53</v>
      </c>
      <c r="C42" s="20" t="s">
        <v>54</v>
      </c>
      <c r="D42" s="20" t="s">
        <v>23</v>
      </c>
      <c r="E42" s="21">
        <v>187.35</v>
      </c>
      <c r="F42" s="22">
        <v>0</v>
      </c>
      <c r="G42" s="22">
        <f t="shared" si="9"/>
        <v>0</v>
      </c>
      <c r="H42" s="21"/>
      <c r="I42" s="23"/>
    </row>
    <row r="43" spans="1:9" s="1" customFormat="1" ht="31.5" customHeight="1">
      <c r="A43" s="19">
        <v>32</v>
      </c>
      <c r="B43" s="20" t="s">
        <v>55</v>
      </c>
      <c r="C43" s="20" t="s">
        <v>119</v>
      </c>
      <c r="D43" s="20" t="s">
        <v>23</v>
      </c>
      <c r="E43" s="21">
        <v>36.5</v>
      </c>
      <c r="F43" s="22">
        <v>0</v>
      </c>
      <c r="G43" s="22">
        <f t="shared" si="9"/>
        <v>0</v>
      </c>
      <c r="H43" s="21"/>
      <c r="I43" s="23"/>
    </row>
    <row r="44" spans="1:9" s="1" customFormat="1" ht="23.25" customHeight="1">
      <c r="A44" s="19">
        <v>33</v>
      </c>
      <c r="B44" s="20" t="s">
        <v>42</v>
      </c>
      <c r="C44" s="20" t="s">
        <v>56</v>
      </c>
      <c r="D44" s="20" t="s">
        <v>23</v>
      </c>
      <c r="E44" s="21">
        <v>36.5</v>
      </c>
      <c r="F44" s="22">
        <v>0</v>
      </c>
      <c r="G44" s="22">
        <f t="shared" si="9"/>
        <v>0</v>
      </c>
      <c r="H44" s="21"/>
      <c r="I44" s="23"/>
    </row>
    <row r="45" spans="1:9" s="1" customFormat="1" ht="23.25" customHeight="1">
      <c r="A45" s="19">
        <v>34</v>
      </c>
      <c r="B45" s="20" t="s">
        <v>57</v>
      </c>
      <c r="C45" s="20" t="s">
        <v>58</v>
      </c>
      <c r="D45" s="20" t="s">
        <v>23</v>
      </c>
      <c r="E45" s="21">
        <v>36.5</v>
      </c>
      <c r="F45" s="22">
        <v>0</v>
      </c>
      <c r="G45" s="22">
        <f t="shared" ref="G45:G46" si="14">E45*F45</f>
        <v>0</v>
      </c>
      <c r="H45" s="21"/>
      <c r="I45" s="23"/>
    </row>
    <row r="46" spans="1:9" s="1" customFormat="1" ht="30.75" customHeight="1">
      <c r="A46" s="19">
        <v>35</v>
      </c>
      <c r="B46" s="20" t="s">
        <v>59</v>
      </c>
      <c r="C46" s="20" t="s">
        <v>120</v>
      </c>
      <c r="D46" s="20" t="s">
        <v>23</v>
      </c>
      <c r="E46" s="21">
        <v>150.85</v>
      </c>
      <c r="F46" s="22">
        <v>0</v>
      </c>
      <c r="G46" s="22">
        <f t="shared" si="14"/>
        <v>0</v>
      </c>
      <c r="H46" s="21"/>
      <c r="I46" s="23"/>
    </row>
    <row r="47" spans="1:9" s="1" customFormat="1" ht="30" customHeight="1" thickBot="1">
      <c r="A47" s="13"/>
      <c r="B47" s="7">
        <v>3</v>
      </c>
      <c r="C47" s="7" t="s">
        <v>13</v>
      </c>
      <c r="D47" s="7"/>
      <c r="E47" s="9"/>
      <c r="F47" s="8"/>
      <c r="G47" s="8">
        <f>SUM(G48:G74)</f>
        <v>0</v>
      </c>
      <c r="H47" s="9"/>
      <c r="I47" s="9"/>
    </row>
    <row r="48" spans="1:9" s="1" customFormat="1" ht="32.25" customHeight="1" thickBot="1">
      <c r="A48" s="29">
        <v>36</v>
      </c>
      <c r="B48" s="30" t="s">
        <v>60</v>
      </c>
      <c r="C48" s="30" t="s">
        <v>77</v>
      </c>
      <c r="D48" s="30" t="s">
        <v>23</v>
      </c>
      <c r="E48" s="31">
        <v>31.65</v>
      </c>
      <c r="F48" s="32">
        <v>0</v>
      </c>
      <c r="G48" s="32">
        <f t="shared" ref="G48:G74" si="15">E48*F48</f>
        <v>0</v>
      </c>
      <c r="H48" s="31"/>
      <c r="I48" s="33"/>
    </row>
    <row r="49" spans="1:9" s="1" customFormat="1" ht="27.75" customHeight="1" thickBot="1">
      <c r="A49" s="29">
        <v>37</v>
      </c>
      <c r="B49" s="30" t="s">
        <v>66</v>
      </c>
      <c r="C49" s="30" t="s">
        <v>122</v>
      </c>
      <c r="D49" s="30" t="s">
        <v>21</v>
      </c>
      <c r="E49" s="31">
        <v>28</v>
      </c>
      <c r="F49" s="32">
        <v>0</v>
      </c>
      <c r="G49" s="32">
        <f t="shared" si="15"/>
        <v>0</v>
      </c>
      <c r="H49" s="31"/>
      <c r="I49" s="33"/>
    </row>
    <row r="50" spans="1:9" s="1" customFormat="1" ht="33" customHeight="1" thickBot="1">
      <c r="A50" s="29">
        <v>38</v>
      </c>
      <c r="B50" s="30" t="s">
        <v>65</v>
      </c>
      <c r="C50" s="30" t="s">
        <v>64</v>
      </c>
      <c r="D50" s="30" t="s">
        <v>23</v>
      </c>
      <c r="E50" s="31">
        <v>3.5</v>
      </c>
      <c r="F50" s="32">
        <v>0</v>
      </c>
      <c r="G50" s="32">
        <f t="shared" ref="G50:G54" si="16">E50*F50</f>
        <v>0</v>
      </c>
      <c r="H50" s="31"/>
      <c r="I50" s="33"/>
    </row>
    <row r="51" spans="1:9" s="1" customFormat="1" ht="27.75" customHeight="1" thickBot="1">
      <c r="A51" s="29">
        <v>39</v>
      </c>
      <c r="B51" s="30" t="s">
        <v>123</v>
      </c>
      <c r="C51" s="30" t="s">
        <v>124</v>
      </c>
      <c r="D51" s="30" t="s">
        <v>22</v>
      </c>
      <c r="E51" s="31">
        <v>99</v>
      </c>
      <c r="F51" s="32">
        <v>0</v>
      </c>
      <c r="G51" s="32">
        <f t="shared" si="16"/>
        <v>0</v>
      </c>
      <c r="H51" s="31"/>
      <c r="I51" s="33"/>
    </row>
    <row r="52" spans="1:9" s="1" customFormat="1" ht="28.5" customHeight="1" thickBot="1">
      <c r="A52" s="29">
        <v>40</v>
      </c>
      <c r="B52" s="30" t="s">
        <v>125</v>
      </c>
      <c r="C52" s="30" t="s">
        <v>130</v>
      </c>
      <c r="D52" s="30" t="s">
        <v>29</v>
      </c>
      <c r="E52" s="31">
        <v>12</v>
      </c>
      <c r="F52" s="32">
        <v>0</v>
      </c>
      <c r="G52" s="32">
        <f t="shared" si="16"/>
        <v>0</v>
      </c>
      <c r="H52" s="31"/>
      <c r="I52" s="33"/>
    </row>
    <row r="53" spans="1:9" s="1" customFormat="1" ht="27.75" customHeight="1" thickBot="1">
      <c r="A53" s="29">
        <v>41</v>
      </c>
      <c r="B53" s="30" t="s">
        <v>127</v>
      </c>
      <c r="C53" s="30" t="s">
        <v>128</v>
      </c>
      <c r="D53" s="30" t="s">
        <v>29</v>
      </c>
      <c r="E53" s="31">
        <v>2</v>
      </c>
      <c r="F53" s="32">
        <v>0</v>
      </c>
      <c r="G53" s="32">
        <f t="shared" si="16"/>
        <v>0</v>
      </c>
      <c r="H53" s="31"/>
      <c r="I53" s="33"/>
    </row>
    <row r="54" spans="1:9" s="1" customFormat="1" ht="27.75" customHeight="1" thickBot="1">
      <c r="A54" s="29">
        <v>42</v>
      </c>
      <c r="B54" s="30" t="s">
        <v>131</v>
      </c>
      <c r="C54" s="30" t="s">
        <v>132</v>
      </c>
      <c r="D54" s="30" t="s">
        <v>62</v>
      </c>
      <c r="E54" s="31">
        <v>1</v>
      </c>
      <c r="F54" s="32">
        <v>0</v>
      </c>
      <c r="G54" s="32">
        <f t="shared" si="16"/>
        <v>0</v>
      </c>
      <c r="H54" s="31"/>
      <c r="I54" s="33"/>
    </row>
    <row r="55" spans="1:9" s="1" customFormat="1" ht="27" customHeight="1" thickBot="1">
      <c r="A55" s="29">
        <v>43</v>
      </c>
      <c r="B55" s="30" t="s">
        <v>61</v>
      </c>
      <c r="C55" s="30" t="s">
        <v>126</v>
      </c>
      <c r="D55" s="30" t="s">
        <v>29</v>
      </c>
      <c r="E55" s="31">
        <v>15</v>
      </c>
      <c r="F55" s="32">
        <v>0</v>
      </c>
      <c r="G55" s="32">
        <f t="shared" ref="G55:G56" si="17">E55*F55</f>
        <v>0</v>
      </c>
      <c r="H55" s="31"/>
      <c r="I55" s="33"/>
    </row>
    <row r="56" spans="1:9" s="1" customFormat="1" ht="31.5" customHeight="1" thickBot="1">
      <c r="A56" s="29">
        <v>44</v>
      </c>
      <c r="B56" s="30" t="s">
        <v>133</v>
      </c>
      <c r="C56" s="30" t="s">
        <v>129</v>
      </c>
      <c r="D56" s="30" t="s">
        <v>29</v>
      </c>
      <c r="E56" s="31">
        <v>2</v>
      </c>
      <c r="F56" s="32">
        <v>0</v>
      </c>
      <c r="G56" s="32">
        <f t="shared" si="17"/>
        <v>0</v>
      </c>
      <c r="H56" s="31"/>
      <c r="I56" s="33"/>
    </row>
    <row r="57" spans="1:9" s="1" customFormat="1" ht="40.5" customHeight="1" thickBot="1">
      <c r="A57" s="29">
        <v>45</v>
      </c>
      <c r="B57" s="30" t="s">
        <v>134</v>
      </c>
      <c r="C57" s="30" t="s">
        <v>135</v>
      </c>
      <c r="D57" s="30" t="s">
        <v>22</v>
      </c>
      <c r="E57" s="31">
        <v>44.5</v>
      </c>
      <c r="F57" s="32">
        <v>0</v>
      </c>
      <c r="G57" s="32">
        <f t="shared" si="15"/>
        <v>0</v>
      </c>
      <c r="H57" s="31"/>
      <c r="I57" s="33"/>
    </row>
    <row r="58" spans="1:9" s="1" customFormat="1" ht="28.5" customHeight="1" thickBot="1">
      <c r="A58" s="14">
        <v>46</v>
      </c>
      <c r="B58" s="15" t="s">
        <v>136</v>
      </c>
      <c r="C58" s="15" t="s">
        <v>137</v>
      </c>
      <c r="D58" s="15" t="s">
        <v>63</v>
      </c>
      <c r="E58" s="16">
        <v>8</v>
      </c>
      <c r="F58" s="17">
        <v>0</v>
      </c>
      <c r="G58" s="17">
        <f t="shared" si="15"/>
        <v>0</v>
      </c>
      <c r="H58" s="16"/>
      <c r="I58" s="18"/>
    </row>
    <row r="59" spans="1:9" s="1" customFormat="1" ht="24" customHeight="1" thickBot="1">
      <c r="A59" s="14">
        <v>47</v>
      </c>
      <c r="B59" s="15" t="s">
        <v>67</v>
      </c>
      <c r="C59" s="15" t="s">
        <v>68</v>
      </c>
      <c r="D59" s="15" t="s">
        <v>22</v>
      </c>
      <c r="E59" s="16">
        <v>89.5</v>
      </c>
      <c r="F59" s="17">
        <v>0</v>
      </c>
      <c r="G59" s="17">
        <f t="shared" ref="G59:G61" si="18">E59*F59</f>
        <v>0</v>
      </c>
      <c r="H59" s="16"/>
      <c r="I59" s="18"/>
    </row>
    <row r="60" spans="1:9" s="1" customFormat="1" ht="31.5" customHeight="1" thickBot="1">
      <c r="A60" s="14">
        <v>48</v>
      </c>
      <c r="B60" s="15" t="s">
        <v>70</v>
      </c>
      <c r="C60" s="15" t="s">
        <v>138</v>
      </c>
      <c r="D60" s="15" t="s">
        <v>63</v>
      </c>
      <c r="E60" s="16">
        <v>2</v>
      </c>
      <c r="F60" s="17">
        <v>0</v>
      </c>
      <c r="G60" s="17">
        <f t="shared" si="18"/>
        <v>0</v>
      </c>
      <c r="H60" s="16"/>
      <c r="I60" s="18"/>
    </row>
    <row r="61" spans="1:9" s="1" customFormat="1" ht="27" customHeight="1" thickBot="1">
      <c r="A61" s="14">
        <v>49</v>
      </c>
      <c r="B61" s="15" t="s">
        <v>69</v>
      </c>
      <c r="C61" s="15" t="s">
        <v>139</v>
      </c>
      <c r="D61" s="15" t="s">
        <v>22</v>
      </c>
      <c r="E61" s="16">
        <v>89.5</v>
      </c>
      <c r="F61" s="17">
        <v>0</v>
      </c>
      <c r="G61" s="17">
        <f t="shared" si="18"/>
        <v>0</v>
      </c>
      <c r="H61" s="16"/>
      <c r="I61" s="18"/>
    </row>
    <row r="62" spans="1:9" s="1" customFormat="1" ht="33" customHeight="1" thickBot="1">
      <c r="A62" s="14">
        <v>50</v>
      </c>
      <c r="B62" s="15" t="s">
        <v>140</v>
      </c>
      <c r="C62" s="15" t="s">
        <v>141</v>
      </c>
      <c r="D62" s="15" t="s">
        <v>29</v>
      </c>
      <c r="E62" s="16">
        <v>1</v>
      </c>
      <c r="F62" s="17">
        <v>0</v>
      </c>
      <c r="G62" s="17">
        <f t="shared" ref="G62:G69" si="19">E62*F62</f>
        <v>0</v>
      </c>
      <c r="H62" s="16"/>
      <c r="I62" s="18"/>
    </row>
    <row r="63" spans="1:9" s="1" customFormat="1" ht="36" customHeight="1" thickBot="1">
      <c r="A63" s="14">
        <v>51</v>
      </c>
      <c r="B63" s="15" t="s">
        <v>142</v>
      </c>
      <c r="C63" s="15" t="s">
        <v>172</v>
      </c>
      <c r="D63" s="15" t="s">
        <v>63</v>
      </c>
      <c r="E63" s="16">
        <v>5</v>
      </c>
      <c r="F63" s="17">
        <v>0</v>
      </c>
      <c r="G63" s="17">
        <f t="shared" si="19"/>
        <v>0</v>
      </c>
      <c r="H63" s="16"/>
      <c r="I63" s="18"/>
    </row>
    <row r="64" spans="1:9" s="1" customFormat="1" ht="34.5" customHeight="1" thickBot="1">
      <c r="A64" s="14">
        <v>52</v>
      </c>
      <c r="B64" s="15" t="s">
        <v>71</v>
      </c>
      <c r="C64" s="15" t="s">
        <v>78</v>
      </c>
      <c r="D64" s="15" t="s">
        <v>63</v>
      </c>
      <c r="E64" s="16">
        <v>3</v>
      </c>
      <c r="F64" s="17">
        <v>0</v>
      </c>
      <c r="G64" s="17">
        <f t="shared" si="19"/>
        <v>0</v>
      </c>
      <c r="H64" s="16"/>
      <c r="I64" s="18"/>
    </row>
    <row r="65" spans="1:9" s="1" customFormat="1" ht="33" customHeight="1" thickBot="1">
      <c r="A65" s="14">
        <v>53</v>
      </c>
      <c r="B65" s="15" t="s">
        <v>72</v>
      </c>
      <c r="C65" s="15" t="s">
        <v>143</v>
      </c>
      <c r="D65" s="15" t="s">
        <v>22</v>
      </c>
      <c r="E65" s="16">
        <v>225</v>
      </c>
      <c r="F65" s="17">
        <v>0</v>
      </c>
      <c r="G65" s="17">
        <f t="shared" si="19"/>
        <v>0</v>
      </c>
      <c r="H65" s="16"/>
      <c r="I65" s="18"/>
    </row>
    <row r="66" spans="1:9" s="1" customFormat="1" ht="28.5" customHeight="1" thickBot="1">
      <c r="A66" s="14">
        <v>54</v>
      </c>
      <c r="B66" s="15" t="s">
        <v>144</v>
      </c>
      <c r="C66" s="15" t="s">
        <v>145</v>
      </c>
      <c r="D66" s="15" t="s">
        <v>22</v>
      </c>
      <c r="E66" s="16">
        <v>135</v>
      </c>
      <c r="F66" s="17">
        <v>0</v>
      </c>
      <c r="G66" s="17">
        <f t="shared" si="19"/>
        <v>0</v>
      </c>
      <c r="H66" s="16"/>
      <c r="I66" s="18"/>
    </row>
    <row r="67" spans="1:9" s="1" customFormat="1" ht="28.5" customHeight="1" thickBot="1">
      <c r="A67" s="14">
        <v>55</v>
      </c>
      <c r="B67" s="15" t="s">
        <v>146</v>
      </c>
      <c r="C67" s="15" t="s">
        <v>147</v>
      </c>
      <c r="D67" s="15" t="s">
        <v>22</v>
      </c>
      <c r="E67" s="16">
        <v>5.4</v>
      </c>
      <c r="F67" s="17">
        <v>0</v>
      </c>
      <c r="G67" s="17">
        <f t="shared" si="19"/>
        <v>0</v>
      </c>
      <c r="H67" s="16"/>
      <c r="I67" s="18"/>
    </row>
    <row r="68" spans="1:9" s="1" customFormat="1" ht="26.25" customHeight="1" thickBot="1">
      <c r="A68" s="14">
        <v>56</v>
      </c>
      <c r="B68" s="15" t="s">
        <v>148</v>
      </c>
      <c r="C68" s="15" t="s">
        <v>178</v>
      </c>
      <c r="D68" s="15" t="s">
        <v>29</v>
      </c>
      <c r="E68" s="16">
        <v>4</v>
      </c>
      <c r="F68" s="17">
        <v>0</v>
      </c>
      <c r="G68" s="17">
        <f t="shared" si="19"/>
        <v>0</v>
      </c>
      <c r="H68" s="16"/>
      <c r="I68" s="18"/>
    </row>
    <row r="69" spans="1:9" s="1" customFormat="1" ht="34.5" customHeight="1">
      <c r="A69" s="14">
        <v>57</v>
      </c>
      <c r="B69" s="15" t="s">
        <v>149</v>
      </c>
      <c r="C69" s="15" t="s">
        <v>150</v>
      </c>
      <c r="D69" s="15" t="s">
        <v>29</v>
      </c>
      <c r="E69" s="16">
        <v>2</v>
      </c>
      <c r="F69" s="17">
        <v>0</v>
      </c>
      <c r="G69" s="17">
        <f t="shared" si="19"/>
        <v>0</v>
      </c>
      <c r="H69" s="16"/>
      <c r="I69" s="18"/>
    </row>
    <row r="70" spans="1:9" s="1" customFormat="1" ht="24.75" customHeight="1" thickBot="1">
      <c r="A70" s="69"/>
      <c r="B70" s="70"/>
      <c r="C70" s="70" t="s">
        <v>151</v>
      </c>
      <c r="D70" s="70"/>
      <c r="E70" s="71"/>
      <c r="F70" s="72"/>
      <c r="G70" s="72"/>
      <c r="H70" s="71"/>
      <c r="I70" s="73"/>
    </row>
    <row r="71" spans="1:9" s="1" customFormat="1" ht="42" customHeight="1" thickBot="1">
      <c r="A71" s="14">
        <v>58</v>
      </c>
      <c r="B71" s="15" t="s">
        <v>102</v>
      </c>
      <c r="C71" s="15" t="s">
        <v>152</v>
      </c>
      <c r="D71" s="15" t="s">
        <v>29</v>
      </c>
      <c r="E71" s="16">
        <v>4</v>
      </c>
      <c r="F71" s="17">
        <v>0</v>
      </c>
      <c r="G71" s="17">
        <f t="shared" ref="G71:G73" si="20">E71*F71</f>
        <v>0</v>
      </c>
      <c r="H71" s="16"/>
      <c r="I71" s="18"/>
    </row>
    <row r="72" spans="1:9" s="1" customFormat="1" ht="24.75" customHeight="1" thickBot="1">
      <c r="A72" s="14">
        <v>59</v>
      </c>
      <c r="B72" s="15" t="s">
        <v>102</v>
      </c>
      <c r="C72" s="15" t="s">
        <v>153</v>
      </c>
      <c r="D72" s="15" t="s">
        <v>29</v>
      </c>
      <c r="E72" s="16">
        <v>4</v>
      </c>
      <c r="F72" s="17">
        <v>0</v>
      </c>
      <c r="G72" s="17">
        <f t="shared" si="20"/>
        <v>0</v>
      </c>
      <c r="H72" s="16"/>
      <c r="I72" s="18"/>
    </row>
    <row r="73" spans="1:9" s="1" customFormat="1" ht="36.75" customHeight="1">
      <c r="A73" s="14">
        <v>60</v>
      </c>
      <c r="B73" s="15" t="s">
        <v>155</v>
      </c>
      <c r="C73" s="15" t="s">
        <v>156</v>
      </c>
      <c r="D73" s="15" t="s">
        <v>29</v>
      </c>
      <c r="E73" s="16">
        <v>1</v>
      </c>
      <c r="F73" s="17">
        <v>0</v>
      </c>
      <c r="G73" s="17">
        <f t="shared" si="20"/>
        <v>0</v>
      </c>
      <c r="H73" s="16"/>
      <c r="I73" s="18"/>
    </row>
    <row r="74" spans="1:9" s="1" customFormat="1" ht="51.75" customHeight="1" thickBot="1">
      <c r="A74" s="24">
        <v>61</v>
      </c>
      <c r="B74" s="25" t="s">
        <v>154</v>
      </c>
      <c r="C74" s="25" t="s">
        <v>173</v>
      </c>
      <c r="D74" s="25" t="s">
        <v>62</v>
      </c>
      <c r="E74" s="26">
        <v>4</v>
      </c>
      <c r="F74" s="27">
        <v>0</v>
      </c>
      <c r="G74" s="27">
        <f t="shared" si="15"/>
        <v>0</v>
      </c>
      <c r="H74" s="71"/>
      <c r="I74" s="28"/>
    </row>
    <row r="75" spans="1:9" s="1" customFormat="1" ht="33" customHeight="1" thickBot="1">
      <c r="A75" s="13"/>
      <c r="B75" s="7">
        <v>4</v>
      </c>
      <c r="C75" s="7" t="s">
        <v>27</v>
      </c>
      <c r="D75" s="7"/>
      <c r="E75" s="9"/>
      <c r="F75" s="8"/>
      <c r="G75" s="8">
        <f>SUM(G76:G98)</f>
        <v>0</v>
      </c>
      <c r="H75" s="26"/>
      <c r="I75" s="9"/>
    </row>
    <row r="76" spans="1:9" s="39" customFormat="1" ht="35.25" customHeight="1" thickBot="1">
      <c r="A76" s="56">
        <v>62</v>
      </c>
      <c r="B76" s="57"/>
      <c r="C76" s="57" t="s">
        <v>181</v>
      </c>
      <c r="D76" s="57" t="s">
        <v>22</v>
      </c>
      <c r="E76" s="58">
        <v>44.5</v>
      </c>
      <c r="F76" s="59">
        <v>0</v>
      </c>
      <c r="G76" s="59">
        <f t="shared" ref="G76:G82" si="21">E76*F76</f>
        <v>0</v>
      </c>
      <c r="H76" s="9"/>
      <c r="I76" s="60"/>
    </row>
    <row r="77" spans="1:9" s="39" customFormat="1" ht="30.75" customHeight="1" thickBot="1">
      <c r="A77" s="56">
        <v>63</v>
      </c>
      <c r="B77" s="57"/>
      <c r="C77" s="57" t="s">
        <v>179</v>
      </c>
      <c r="D77" s="57" t="s">
        <v>22</v>
      </c>
      <c r="E77" s="58">
        <v>86</v>
      </c>
      <c r="F77" s="59">
        <v>0</v>
      </c>
      <c r="G77" s="59">
        <f t="shared" si="21"/>
        <v>0</v>
      </c>
      <c r="H77" s="58"/>
      <c r="I77" s="60"/>
    </row>
    <row r="78" spans="1:9" s="39" customFormat="1" ht="35.25" customHeight="1" thickBot="1">
      <c r="A78" s="56">
        <v>64</v>
      </c>
      <c r="B78" s="57"/>
      <c r="C78" s="57" t="s">
        <v>180</v>
      </c>
      <c r="D78" s="57" t="s">
        <v>22</v>
      </c>
      <c r="E78" s="58">
        <v>6</v>
      </c>
      <c r="F78" s="59">
        <v>0</v>
      </c>
      <c r="G78" s="59">
        <f t="shared" si="21"/>
        <v>0</v>
      </c>
      <c r="H78" s="58"/>
      <c r="I78" s="60"/>
    </row>
    <row r="79" spans="1:9" s="39" customFormat="1" ht="26.25" customHeight="1" thickBot="1">
      <c r="A79" s="56">
        <v>65</v>
      </c>
      <c r="B79" s="57"/>
      <c r="C79" s="57" t="s">
        <v>157</v>
      </c>
      <c r="D79" s="57" t="s">
        <v>29</v>
      </c>
      <c r="E79" s="58">
        <v>1</v>
      </c>
      <c r="F79" s="59">
        <v>0</v>
      </c>
      <c r="G79" s="59">
        <f t="shared" ref="G79" si="22">E79*F79</f>
        <v>0</v>
      </c>
      <c r="H79" s="58"/>
      <c r="I79" s="60"/>
    </row>
    <row r="80" spans="1:9" s="39" customFormat="1" ht="27" customHeight="1" thickBot="1">
      <c r="A80" s="56">
        <v>66</v>
      </c>
      <c r="B80" s="57"/>
      <c r="C80" s="57" t="s">
        <v>191</v>
      </c>
      <c r="D80" s="57" t="s">
        <v>29</v>
      </c>
      <c r="E80" s="58">
        <v>3</v>
      </c>
      <c r="F80" s="59">
        <v>0</v>
      </c>
      <c r="G80" s="59">
        <f t="shared" ref="G80" si="23">E80*F80</f>
        <v>0</v>
      </c>
      <c r="H80" s="58"/>
      <c r="I80" s="60"/>
    </row>
    <row r="81" spans="1:9" s="39" customFormat="1" ht="27" customHeight="1" thickBot="1">
      <c r="A81" s="56">
        <v>67</v>
      </c>
      <c r="B81" s="57"/>
      <c r="C81" s="57" t="s">
        <v>158</v>
      </c>
      <c r="D81" s="57" t="s">
        <v>29</v>
      </c>
      <c r="E81" s="58">
        <v>4</v>
      </c>
      <c r="F81" s="59">
        <v>0</v>
      </c>
      <c r="G81" s="59">
        <f t="shared" si="21"/>
        <v>0</v>
      </c>
      <c r="H81" s="58"/>
      <c r="I81" s="60"/>
    </row>
    <row r="82" spans="1:9" s="39" customFormat="1" ht="27" customHeight="1" thickBot="1">
      <c r="A82" s="56">
        <v>68</v>
      </c>
      <c r="B82" s="57"/>
      <c r="C82" s="57" t="s">
        <v>159</v>
      </c>
      <c r="D82" s="57" t="s">
        <v>29</v>
      </c>
      <c r="E82" s="58">
        <v>5</v>
      </c>
      <c r="F82" s="59">
        <v>0</v>
      </c>
      <c r="G82" s="59">
        <f t="shared" si="21"/>
        <v>0</v>
      </c>
      <c r="H82" s="58"/>
      <c r="I82" s="60"/>
    </row>
    <row r="83" spans="1:9" s="39" customFormat="1" ht="24.75" customHeight="1" thickBot="1">
      <c r="A83" s="56">
        <v>69</v>
      </c>
      <c r="B83" s="57"/>
      <c r="C83" s="57" t="s">
        <v>160</v>
      </c>
      <c r="D83" s="57" t="s">
        <v>29</v>
      </c>
      <c r="E83" s="58">
        <v>1</v>
      </c>
      <c r="F83" s="59">
        <v>0</v>
      </c>
      <c r="G83" s="59">
        <f t="shared" ref="G83:G90" si="24">E83*F83</f>
        <v>0</v>
      </c>
      <c r="H83" s="58"/>
      <c r="I83" s="60"/>
    </row>
    <row r="84" spans="1:9" s="39" customFormat="1" ht="24.75" customHeight="1" thickBot="1">
      <c r="A84" s="56">
        <v>70</v>
      </c>
      <c r="B84" s="57"/>
      <c r="C84" s="57" t="s">
        <v>73</v>
      </c>
      <c r="D84" s="57" t="s">
        <v>29</v>
      </c>
      <c r="E84" s="58">
        <v>2</v>
      </c>
      <c r="F84" s="59">
        <v>0</v>
      </c>
      <c r="G84" s="59">
        <f t="shared" si="24"/>
        <v>0</v>
      </c>
      <c r="H84" s="58"/>
      <c r="I84" s="60"/>
    </row>
    <row r="85" spans="1:9" s="39" customFormat="1" ht="24.75" customHeight="1" thickBot="1">
      <c r="A85" s="56">
        <v>71</v>
      </c>
      <c r="B85" s="57"/>
      <c r="C85" s="57" t="s">
        <v>162</v>
      </c>
      <c r="D85" s="57" t="s">
        <v>29</v>
      </c>
      <c r="E85" s="58">
        <v>2</v>
      </c>
      <c r="F85" s="59">
        <v>0</v>
      </c>
      <c r="G85" s="59">
        <f t="shared" ref="G85:G86" si="25">E85*F85</f>
        <v>0</v>
      </c>
      <c r="H85" s="58"/>
      <c r="I85" s="60"/>
    </row>
    <row r="86" spans="1:9" s="39" customFormat="1" ht="24.75" customHeight="1" thickBot="1">
      <c r="A86" s="56">
        <v>72</v>
      </c>
      <c r="B86" s="57"/>
      <c r="C86" s="57" t="s">
        <v>163</v>
      </c>
      <c r="D86" s="57" t="s">
        <v>29</v>
      </c>
      <c r="E86" s="58">
        <v>1</v>
      </c>
      <c r="F86" s="59">
        <v>0</v>
      </c>
      <c r="G86" s="59">
        <f t="shared" si="25"/>
        <v>0</v>
      </c>
      <c r="H86" s="58"/>
      <c r="I86" s="60"/>
    </row>
    <row r="87" spans="1:9" s="39" customFormat="1" ht="24.75" customHeight="1" thickBot="1">
      <c r="A87" s="56">
        <v>73</v>
      </c>
      <c r="B87" s="57"/>
      <c r="C87" s="57" t="s">
        <v>161</v>
      </c>
      <c r="D87" s="57" t="s">
        <v>29</v>
      </c>
      <c r="E87" s="58">
        <v>1</v>
      </c>
      <c r="F87" s="59">
        <v>0</v>
      </c>
      <c r="G87" s="59">
        <f t="shared" si="24"/>
        <v>0</v>
      </c>
      <c r="H87" s="58"/>
      <c r="I87" s="60"/>
    </row>
    <row r="88" spans="1:9" s="39" customFormat="1" ht="24" customHeight="1" thickBot="1">
      <c r="A88" s="56">
        <v>74</v>
      </c>
      <c r="B88" s="57"/>
      <c r="C88" s="57" t="s">
        <v>164</v>
      </c>
      <c r="D88" s="57" t="s">
        <v>29</v>
      </c>
      <c r="E88" s="58">
        <v>1</v>
      </c>
      <c r="F88" s="59">
        <v>0</v>
      </c>
      <c r="G88" s="59">
        <f t="shared" si="24"/>
        <v>0</v>
      </c>
      <c r="H88" s="58"/>
      <c r="I88" s="60"/>
    </row>
    <row r="89" spans="1:9" s="39" customFormat="1" ht="27" customHeight="1" thickBot="1">
      <c r="A89" s="56">
        <v>75</v>
      </c>
      <c r="B89" s="57"/>
      <c r="C89" s="57" t="s">
        <v>165</v>
      </c>
      <c r="D89" s="57" t="s">
        <v>29</v>
      </c>
      <c r="E89" s="58">
        <v>1</v>
      </c>
      <c r="F89" s="59">
        <v>0</v>
      </c>
      <c r="G89" s="59">
        <f t="shared" si="24"/>
        <v>0</v>
      </c>
      <c r="H89" s="58"/>
      <c r="I89" s="60"/>
    </row>
    <row r="90" spans="1:9" s="39" customFormat="1" ht="51" customHeight="1" thickBot="1">
      <c r="A90" s="56">
        <v>76</v>
      </c>
      <c r="B90" s="57"/>
      <c r="C90" s="57" t="s">
        <v>186</v>
      </c>
      <c r="D90" s="57" t="s">
        <v>166</v>
      </c>
      <c r="E90" s="58">
        <v>1</v>
      </c>
      <c r="F90" s="59">
        <v>0</v>
      </c>
      <c r="G90" s="59">
        <f t="shared" si="24"/>
        <v>0</v>
      </c>
      <c r="H90" s="58"/>
      <c r="I90" s="60"/>
    </row>
    <row r="91" spans="1:9" s="39" customFormat="1" ht="46.5" customHeight="1" thickBot="1">
      <c r="A91" s="56">
        <v>77</v>
      </c>
      <c r="B91" s="57"/>
      <c r="C91" s="57" t="s">
        <v>187</v>
      </c>
      <c r="D91" s="57" t="s">
        <v>166</v>
      </c>
      <c r="E91" s="58">
        <v>1</v>
      </c>
      <c r="F91" s="59">
        <v>0</v>
      </c>
      <c r="G91" s="59">
        <f t="shared" ref="G91:G98" si="26">E91*F91</f>
        <v>0</v>
      </c>
      <c r="H91" s="58"/>
      <c r="I91" s="60"/>
    </row>
    <row r="92" spans="1:9" s="39" customFormat="1" ht="38.25" customHeight="1" thickBot="1">
      <c r="A92" s="56">
        <v>78</v>
      </c>
      <c r="B92" s="57"/>
      <c r="C92" s="57" t="s">
        <v>188</v>
      </c>
      <c r="D92" s="57" t="s">
        <v>166</v>
      </c>
      <c r="E92" s="58">
        <v>1</v>
      </c>
      <c r="F92" s="59">
        <v>0</v>
      </c>
      <c r="G92" s="59">
        <f t="shared" si="26"/>
        <v>0</v>
      </c>
      <c r="H92" s="58"/>
      <c r="I92" s="60"/>
    </row>
    <row r="93" spans="1:9" s="39" customFormat="1" ht="36" customHeight="1" thickBot="1">
      <c r="A93" s="56">
        <v>79</v>
      </c>
      <c r="B93" s="57"/>
      <c r="C93" s="57" t="s">
        <v>189</v>
      </c>
      <c r="D93" s="57" t="s">
        <v>166</v>
      </c>
      <c r="E93" s="58">
        <v>4</v>
      </c>
      <c r="F93" s="59">
        <v>0</v>
      </c>
      <c r="G93" s="59">
        <f t="shared" si="26"/>
        <v>0</v>
      </c>
      <c r="H93" s="58"/>
      <c r="I93" s="60"/>
    </row>
    <row r="94" spans="1:9" s="39" customFormat="1" ht="29.25" customHeight="1" thickBot="1">
      <c r="A94" s="56">
        <v>80</v>
      </c>
      <c r="B94" s="57"/>
      <c r="C94" s="57" t="s">
        <v>167</v>
      </c>
      <c r="D94" s="57" t="s">
        <v>29</v>
      </c>
      <c r="E94" s="58">
        <v>4</v>
      </c>
      <c r="F94" s="59">
        <v>0</v>
      </c>
      <c r="G94" s="59">
        <f t="shared" si="26"/>
        <v>0</v>
      </c>
      <c r="H94" s="58"/>
      <c r="I94" s="60"/>
    </row>
    <row r="95" spans="1:9" s="39" customFormat="1" ht="29.25" customHeight="1" thickBot="1">
      <c r="A95" s="56">
        <v>81</v>
      </c>
      <c r="B95" s="57"/>
      <c r="C95" s="57" t="s">
        <v>190</v>
      </c>
      <c r="D95" s="57" t="s">
        <v>29</v>
      </c>
      <c r="E95" s="58">
        <v>4</v>
      </c>
      <c r="F95" s="59">
        <v>0</v>
      </c>
      <c r="G95" s="59">
        <f>E95*F95</f>
        <v>0</v>
      </c>
      <c r="H95" s="58"/>
      <c r="I95" s="60"/>
    </row>
    <row r="96" spans="1:9" s="39" customFormat="1" ht="29.25" customHeight="1" thickBot="1">
      <c r="A96" s="56">
        <v>82</v>
      </c>
      <c r="B96" s="57"/>
      <c r="C96" s="57" t="s">
        <v>74</v>
      </c>
      <c r="D96" s="57" t="s">
        <v>22</v>
      </c>
      <c r="E96" s="58">
        <v>224.5</v>
      </c>
      <c r="F96" s="59">
        <v>0</v>
      </c>
      <c r="G96" s="59">
        <f t="shared" si="26"/>
        <v>0</v>
      </c>
      <c r="H96" s="58"/>
      <c r="I96" s="60"/>
    </row>
    <row r="97" spans="1:9" s="39" customFormat="1" ht="29.25" customHeight="1" thickBot="1">
      <c r="A97" s="56">
        <v>83</v>
      </c>
      <c r="B97" s="57"/>
      <c r="C97" s="57" t="s">
        <v>75</v>
      </c>
      <c r="D97" s="57" t="s">
        <v>22</v>
      </c>
      <c r="E97" s="58">
        <v>132</v>
      </c>
      <c r="F97" s="59">
        <v>0</v>
      </c>
      <c r="G97" s="59">
        <f t="shared" si="26"/>
        <v>0</v>
      </c>
      <c r="H97" s="58"/>
      <c r="I97" s="60"/>
    </row>
    <row r="98" spans="1:9" s="39" customFormat="1" ht="29.25" customHeight="1" thickBot="1">
      <c r="A98" s="56">
        <v>84</v>
      </c>
      <c r="B98" s="57"/>
      <c r="C98" s="57" t="s">
        <v>168</v>
      </c>
      <c r="D98" s="57" t="s">
        <v>62</v>
      </c>
      <c r="E98" s="58">
        <v>1</v>
      </c>
      <c r="F98" s="59">
        <v>0</v>
      </c>
      <c r="G98" s="59">
        <f t="shared" si="26"/>
        <v>0</v>
      </c>
      <c r="H98" s="58"/>
      <c r="I98" s="60"/>
    </row>
    <row r="99" spans="1:9" s="1" customFormat="1" ht="118.5" customHeight="1" thickBot="1">
      <c r="A99" s="44"/>
      <c r="B99" s="45"/>
      <c r="C99" s="45" t="s">
        <v>169</v>
      </c>
      <c r="D99" s="45"/>
      <c r="E99" s="46"/>
      <c r="F99" s="47"/>
      <c r="G99" s="47"/>
      <c r="H99" s="58"/>
      <c r="I99" s="46"/>
    </row>
    <row r="100" spans="1:9" ht="12" customHeight="1">
      <c r="H100" s="46"/>
    </row>
    <row r="101" spans="1:9" ht="12" customHeight="1">
      <c r="C101" s="39"/>
    </row>
  </sheetData>
  <mergeCells count="1">
    <mergeCell ref="A2:I2"/>
  </mergeCells>
  <phoneticPr fontId="0" type="noConversion"/>
  <printOptions horizontalCentered="1"/>
  <pageMargins left="0.59055118110236227" right="0.39370078740157483" top="0.78740157480314965" bottom="0.59055118110236227" header="0" footer="0"/>
  <pageSetup paperSize="9" scale="87" fitToHeight="0" orientation="portrait" r:id="rId1"/>
  <headerFooter alignWithMargins="0">
    <oddFooter>&amp;C&amp;7&amp;P ze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HSV vodovodní řad Sovenice</vt:lpstr>
      <vt:lpstr>Vod. řad HSV, položky</vt:lpstr>
      <vt:lpstr>'HSV vodovodní řad Sovenice'!Názvy_tisku</vt:lpstr>
      <vt:lpstr>'Vod. řad HSV, položky'!Názvy_tisku</vt:lpstr>
      <vt:lpstr>'HSV vodovodní řad Sovenice'!Oblast_tisku</vt:lpstr>
      <vt:lpstr>'Vod. řad HSV, položky'!Oblast_tisku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Zbyšek Čelikovský</cp:lastModifiedBy>
  <cp:lastPrinted>2017-09-06T07:49:19Z</cp:lastPrinted>
  <dcterms:created xsi:type="dcterms:W3CDTF">2010-02-01T15:43:21Z</dcterms:created>
  <dcterms:modified xsi:type="dcterms:W3CDTF">2020-01-14T10:14:33Z</dcterms:modified>
</cp:coreProperties>
</file>